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FLUSSI DI CASSA REGIONE LOMBARDIA\2023\"/>
    </mc:Choice>
  </mc:AlternateContent>
  <xr:revisionPtr revIDLastSave="0" documentId="13_ncr:1_{7A111333-9C85-4623-B5A6-B7B3E22661B6}" xr6:coauthVersionLast="47" xr6:coauthVersionMax="47" xr10:uidLastSave="{00000000-0000-0000-0000-000000000000}"/>
  <bookViews>
    <workbookView xWindow="225" yWindow="0" windowWidth="16470" windowHeight="15510" activeTab="1" xr2:uid="{00000000-000D-0000-FFFF-FFFF00000000}"/>
  </bookViews>
  <sheets>
    <sheet name="Prospetto flussi cassa" sheetId="1" r:id="rId1"/>
    <sheet name="Foglio1" sheetId="2" r:id="rId2"/>
  </sheets>
  <definedNames>
    <definedName name="_xlnm.Print_Area" localSheetId="0">'Prospetto flussi cassa'!$B$2:$F$52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H32" i="2"/>
  <c r="H23" i="2"/>
  <c r="H19" i="2"/>
  <c r="H14" i="2"/>
  <c r="H10" i="2"/>
  <c r="H4" i="2"/>
  <c r="F32" i="2"/>
  <c r="F23" i="2"/>
  <c r="F19" i="2"/>
  <c r="F14" i="2"/>
  <c r="F10" i="2"/>
  <c r="F4" i="2"/>
  <c r="D32" i="2"/>
  <c r="D23" i="2"/>
  <c r="D19" i="2"/>
  <c r="D14" i="2"/>
  <c r="D10" i="2"/>
  <c r="D4" i="2"/>
  <c r="B32" i="2"/>
  <c r="B19" i="2"/>
  <c r="B14" i="2"/>
  <c r="B10" i="2"/>
  <c r="B4" i="2"/>
  <c r="J5" i="2"/>
  <c r="J6" i="2"/>
  <c r="J7" i="2"/>
  <c r="J8" i="2"/>
  <c r="J16" i="2"/>
  <c r="J15" i="2"/>
  <c r="J39" i="2"/>
  <c r="J36" i="2"/>
  <c r="J35" i="2"/>
  <c r="J34" i="2"/>
  <c r="J33" i="2"/>
  <c r="J26" i="2"/>
  <c r="J25" i="2"/>
  <c r="J24" i="2"/>
  <c r="J17" i="2"/>
  <c r="J12" i="2"/>
  <c r="J11" i="2"/>
  <c r="J40" i="2"/>
  <c r="J38" i="2"/>
  <c r="F12" i="1"/>
  <c r="F35" i="1"/>
  <c r="F31" i="1"/>
  <c r="C12" i="1"/>
  <c r="C10" i="1"/>
  <c r="F44" i="1"/>
  <c r="C52" i="1"/>
  <c r="F18" i="1"/>
  <c r="C27" i="1"/>
  <c r="F22" i="1"/>
  <c r="F10" i="1"/>
  <c r="C18" i="1"/>
  <c r="C22" i="1"/>
  <c r="F27" i="1"/>
  <c r="C37" i="1"/>
  <c r="J37" i="2"/>
  <c r="J19" i="2"/>
  <c r="J27" i="2"/>
  <c r="B30" i="2" l="1"/>
  <c r="J32" i="2"/>
  <c r="J23" i="2"/>
  <c r="H30" i="2"/>
  <c r="J14" i="2"/>
  <c r="J10" i="2"/>
  <c r="F30" i="2"/>
  <c r="J4" i="2"/>
  <c r="D30" i="2"/>
  <c r="J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</rPr>
          <t>escluse disponibilità vincolate</t>
        </r>
      </text>
    </comment>
    <comment ref="E18" authorId="0" shapeId="0" xr:uid="{00000000-0006-0000-0000-000002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A10" authorId="0" shapeId="0" xr:uid="{00000000-0006-0000-0100-000001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sharedStrings.xml><?xml version="1.0" encoding="utf-8"?>
<sst xmlns="http://schemas.openxmlformats.org/spreadsheetml/2006/main" count="90" uniqueCount="58">
  <si>
    <t>ENTRATE</t>
  </si>
  <si>
    <t>USCITE</t>
  </si>
  <si>
    <t>Correnti</t>
  </si>
  <si>
    <t>Investimenti</t>
  </si>
  <si>
    <t>Finanziarie</t>
  </si>
  <si>
    <t>Straordinarie</t>
  </si>
  <si>
    <t>Fiscalità</t>
  </si>
  <si>
    <t>Correnti, di cui:</t>
  </si>
  <si>
    <t>Fornitori per servizi</t>
  </si>
  <si>
    <t>Fornitori per manutenzione ordinaria</t>
  </si>
  <si>
    <t>Investimenti, di cui:</t>
  </si>
  <si>
    <t>Quota capitale mutui</t>
  </si>
  <si>
    <t>Finanziarie, di cui:</t>
  </si>
  <si>
    <t>Interessi passivi</t>
  </si>
  <si>
    <t>IRAP</t>
  </si>
  <si>
    <t>Altro (Iva indetraibile, bollo e registro, ecc.)</t>
  </si>
  <si>
    <t>Contributi regionali</t>
  </si>
  <si>
    <t>Altri contributi</t>
  </si>
  <si>
    <t>Mutui</t>
  </si>
  <si>
    <t>Altro</t>
  </si>
  <si>
    <t>UTILIZZO DISPONIBILITA' VINCOLATE</t>
  </si>
  <si>
    <t>DISPONIBILITA' VINCOLATE INIZIALI</t>
  </si>
  <si>
    <t>DISPONIBILITA' VINCOLATE FINALI</t>
  </si>
  <si>
    <t>Straordinarie/ Alienazioni</t>
  </si>
  <si>
    <t>di cui: anticipazioni</t>
  </si>
  <si>
    <t>di cui: da alienazioni da reinvestire</t>
  </si>
  <si>
    <t>Incassi da terzi</t>
  </si>
  <si>
    <t>Introito alienazioni</t>
  </si>
  <si>
    <t>Personale (compresi contributi)</t>
  </si>
  <si>
    <t>Fornitori per interventi (inclusa MS)</t>
  </si>
  <si>
    <t>Interessi attivi e altro</t>
  </si>
  <si>
    <t>GIACENZE VINCOLATE</t>
  </si>
  <si>
    <t>GIACENZA CORRENTE INIZIALE</t>
  </si>
  <si>
    <t>GIACENZA CORRENTE FINALE</t>
  </si>
  <si>
    <t>STIME E FLUSSI TRIMESTRALI DI CASSA</t>
  </si>
  <si>
    <t>ACCORDO DI PROGRAMMA ZINGONIA</t>
  </si>
  <si>
    <t>Banca d'Italia fondi L. 560/1993</t>
  </si>
  <si>
    <t>di cui: Banca d'Italia fondi L. 560/1993 e CER</t>
  </si>
  <si>
    <t>FONDI CER</t>
  </si>
  <si>
    <t>di cui Banca d'Italia</t>
  </si>
  <si>
    <t>L.27/2009 ART. 13</t>
  </si>
  <si>
    <t>ALER BERGAMO - LECCO - SONDRIO</t>
  </si>
  <si>
    <t>DEBITI VS. CER</t>
  </si>
  <si>
    <t>OSTELLO LECCO</t>
  </si>
  <si>
    <t>fondo patr. MS</t>
  </si>
  <si>
    <t>IMU / TASI</t>
  </si>
  <si>
    <t xml:space="preserve">Incassi da inquilini (canoni + spese reversibili) </t>
  </si>
  <si>
    <t>ACCORDO DI PROGRAMMA ZINGONIA - VERDELLINO</t>
  </si>
  <si>
    <t>CONSUNTIVO 4° trimestre 2019</t>
  </si>
  <si>
    <t xml:space="preserve">IRES </t>
  </si>
  <si>
    <t>4 trimestre</t>
  </si>
  <si>
    <t>3 trimestre</t>
  </si>
  <si>
    <t>TIPOLOGIA DI SPESA</t>
  </si>
  <si>
    <t>TOTALE</t>
  </si>
  <si>
    <t>TOTALE USCITE</t>
  </si>
  <si>
    <t>1 trimestre</t>
  </si>
  <si>
    <t>2 trimestre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</si>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</sst>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"/>
    <numFmt numFmtId="167" formatCode="#,##0.00\ &quot;€&quot;"/>
  </numFmts>
  <fonts count="20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16"/>
      <name val="Cambria"/>
      <family val="2"/>
    </font>
    <font>
      <b/>
      <sz val="12"/>
      <color indexed="16"/>
      <name val="Cambria"/>
      <family val="2"/>
    </font>
    <font>
      <b/>
      <sz val="12"/>
      <color indexed="56"/>
      <name val="Cambria"/>
      <family val="2"/>
    </font>
    <font>
      <b/>
      <sz val="18"/>
      <color indexed="23"/>
      <name val="Cambri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b/>
      <sz val="26"/>
      <color indexed="9"/>
      <name val="Calibri"/>
      <family val="2"/>
    </font>
    <font>
      <b/>
      <sz val="28"/>
      <color indexed="9"/>
      <name val="Calibri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sz val="10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mbri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0" fontId="13" fillId="3" borderId="2" xfId="2" applyFill="1" applyBorder="1" applyAlignment="1">
      <alignment vertical="center"/>
    </xf>
    <xf numFmtId="166" fontId="13" fillId="3" borderId="0" xfId="2" applyNumberFormat="1" applyFill="1" applyBorder="1" applyAlignment="1">
      <alignment vertical="center"/>
    </xf>
    <xf numFmtId="0" fontId="2" fillId="4" borderId="0" xfId="2" applyFont="1" applyFill="1" applyBorder="1" applyAlignment="1">
      <alignment vertical="center"/>
    </xf>
    <xf numFmtId="166" fontId="2" fillId="4" borderId="3" xfId="2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6" fontId="1" fillId="5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center"/>
    </xf>
    <xf numFmtId="166" fontId="1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66" fontId="7" fillId="0" borderId="3" xfId="0" applyNumberFormat="1" applyFont="1" applyBorder="1" applyAlignment="1">
      <alignment vertical="center"/>
    </xf>
    <xf numFmtId="166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6" fontId="1" fillId="0" borderId="5" xfId="0" applyNumberFormat="1" applyFont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166" fontId="13" fillId="3" borderId="7" xfId="2" applyNumberForma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166" fontId="7" fillId="1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166" fontId="2" fillId="4" borderId="22" xfId="3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6" fillId="0" borderId="1" xfId="0" applyNumberFormat="1" applyFont="1" applyBorder="1" applyAlignment="1">
      <alignment vertical="center"/>
    </xf>
    <xf numFmtId="43" fontId="1" fillId="0" borderId="0" xfId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14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66" fontId="7" fillId="0" borderId="8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12" fillId="0" borderId="3" xfId="0" quotePrefix="1" applyNumberFormat="1" applyFont="1" applyBorder="1" applyAlignment="1">
      <alignment vertical="center"/>
    </xf>
    <xf numFmtId="0" fontId="8" fillId="7" borderId="9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2" fillId="4" borderId="16" xfId="2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4" borderId="2" xfId="2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166" fontId="1" fillId="6" borderId="17" xfId="0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0" fillId="0" borderId="17" xfId="0" applyNumberFormat="1" applyBorder="1" applyAlignment="1">
      <alignment horizontal="left" vertical="center"/>
    </xf>
    <xf numFmtId="166" fontId="2" fillId="4" borderId="17" xfId="2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horizontal="right" vertical="center"/>
    </xf>
    <xf numFmtId="166" fontId="7" fillId="0" borderId="18" xfId="0" applyNumberFormat="1" applyFont="1" applyBorder="1" applyAlignment="1">
      <alignment vertical="center"/>
    </xf>
    <xf numFmtId="0" fontId="17" fillId="0" borderId="0" xfId="0" applyFont="1"/>
    <xf numFmtId="0" fontId="18" fillId="11" borderId="19" xfId="0" applyFont="1" applyFill="1" applyBorder="1" applyAlignment="1">
      <alignment vertical="center" wrapText="1"/>
    </xf>
    <xf numFmtId="166" fontId="19" fillId="11" borderId="20" xfId="3" applyNumberFormat="1" applyFont="1" applyFill="1" applyBorder="1" applyAlignment="1">
      <alignment vertical="center"/>
    </xf>
    <xf numFmtId="0" fontId="2" fillId="4" borderId="21" xfId="2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Titolo" xfId="2" builtinId="1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opLeftCell="A40" zoomScaleNormal="100" workbookViewId="0">
      <selection activeCell="F52" sqref="E4:F52"/>
    </sheetView>
  </sheetViews>
  <sheetFormatPr defaultRowHeight="21" x14ac:dyDescent="0.25"/>
  <cols>
    <col min="1" max="1" width="2.7109375" style="1" customWidth="1"/>
    <col min="2" max="2" width="50.140625" style="1" customWidth="1"/>
    <col min="3" max="3" width="27.5703125" style="2" bestFit="1" customWidth="1"/>
    <col min="4" max="4" width="3.7109375" style="1" customWidth="1"/>
    <col min="5" max="5" width="49.140625" style="1" customWidth="1"/>
    <col min="6" max="6" width="27.85546875" style="2" bestFit="1" customWidth="1"/>
    <col min="7" max="7" width="3.5703125" style="1" customWidth="1"/>
    <col min="8" max="8" width="21.85546875" style="1" bestFit="1" customWidth="1"/>
    <col min="9" max="9" width="19.5703125" style="1" customWidth="1"/>
    <col min="10" max="10" width="23.5703125" style="1" bestFit="1" customWidth="1"/>
    <col min="11" max="13" width="12.28515625" style="1" bestFit="1" customWidth="1"/>
    <col min="14" max="16384" width="9.140625" style="1"/>
  </cols>
  <sheetData>
    <row r="1" spans="2:10" ht="13.5" customHeight="1" thickBot="1" x14ac:dyDescent="0.3"/>
    <row r="2" spans="2:10" ht="49.5" customHeight="1" x14ac:dyDescent="0.25">
      <c r="B2" s="52" t="s">
        <v>34</v>
      </c>
      <c r="C2" s="53"/>
      <c r="D2" s="53"/>
      <c r="E2" s="53"/>
      <c r="F2" s="54"/>
    </row>
    <row r="3" spans="2:10" ht="48" customHeight="1" thickBot="1" x14ac:dyDescent="0.3">
      <c r="B3" s="46" t="s">
        <v>41</v>
      </c>
      <c r="C3" s="47"/>
      <c r="D3" s="47"/>
      <c r="E3" s="47"/>
      <c r="F3" s="48"/>
    </row>
    <row r="4" spans="2:10" ht="33.75" customHeight="1" x14ac:dyDescent="0.25">
      <c r="B4" s="49" t="s">
        <v>48</v>
      </c>
      <c r="C4" s="50"/>
      <c r="D4" s="50"/>
      <c r="E4" s="50"/>
      <c r="F4" s="51"/>
    </row>
    <row r="5" spans="2:10" x14ac:dyDescent="0.25">
      <c r="B5" s="4"/>
      <c r="C5" s="31"/>
      <c r="E5" s="30"/>
      <c r="F5" s="5"/>
    </row>
    <row r="6" spans="2:10" ht="22.5" x14ac:dyDescent="0.25">
      <c r="B6" s="6" t="s">
        <v>32</v>
      </c>
      <c r="C6" s="7">
        <v>33820068.280000001</v>
      </c>
      <c r="F6" s="5"/>
    </row>
    <row r="7" spans="2:10" ht="36" customHeight="1" x14ac:dyDescent="0.25">
      <c r="B7" s="8" t="s">
        <v>24</v>
      </c>
      <c r="C7" s="9">
        <v>0</v>
      </c>
      <c r="F7" s="5"/>
    </row>
    <row r="8" spans="2:10" x14ac:dyDescent="0.25">
      <c r="B8" s="8" t="s">
        <v>25</v>
      </c>
      <c r="C8" s="9"/>
      <c r="F8" s="5"/>
      <c r="H8" s="35"/>
    </row>
    <row r="9" spans="2:10" x14ac:dyDescent="0.25">
      <c r="B9" s="28" t="s">
        <v>37</v>
      </c>
      <c r="C9" s="29">
        <v>3959796.18</v>
      </c>
      <c r="F9" s="5"/>
    </row>
    <row r="10" spans="2:10" ht="22.5" x14ac:dyDescent="0.25">
      <c r="B10" s="10" t="s">
        <v>0</v>
      </c>
      <c r="C10" s="11">
        <f>C12+C18+C22+C27</f>
        <v>11284731.41</v>
      </c>
      <c r="E10" s="12" t="s">
        <v>1</v>
      </c>
      <c r="F10" s="32">
        <f>F12+F18+F22+F27+F31</f>
        <v>10313468.810000001</v>
      </c>
    </row>
    <row r="11" spans="2:10" x14ac:dyDescent="0.25">
      <c r="B11" s="4"/>
      <c r="C11" s="33"/>
      <c r="F11" s="37"/>
      <c r="H11" s="35"/>
      <c r="I11" s="35"/>
      <c r="J11" s="35"/>
    </row>
    <row r="12" spans="2:10" x14ac:dyDescent="0.25">
      <c r="B12" s="14" t="s">
        <v>2</v>
      </c>
      <c r="C12" s="15">
        <f>SUM(C13:C16)</f>
        <v>7454734.4100000001</v>
      </c>
      <c r="E12" s="16" t="s">
        <v>7</v>
      </c>
      <c r="F12" s="17">
        <f>SUM(F13:F16)</f>
        <v>6599881.8300000001</v>
      </c>
    </row>
    <row r="13" spans="2:10" x14ac:dyDescent="0.25">
      <c r="B13" s="36" t="s">
        <v>46</v>
      </c>
      <c r="C13" s="9">
        <v>7168517.8799999999</v>
      </c>
      <c r="E13" s="18" t="s">
        <v>28</v>
      </c>
      <c r="F13" s="19">
        <v>1273011.3500000001</v>
      </c>
      <c r="H13" s="35"/>
      <c r="I13" s="35"/>
      <c r="J13" s="35"/>
    </row>
    <row r="14" spans="2:10" x14ac:dyDescent="0.25">
      <c r="B14" s="8" t="s">
        <v>26</v>
      </c>
      <c r="C14" s="9">
        <v>286216.53000000003</v>
      </c>
      <c r="E14" s="18" t="s">
        <v>8</v>
      </c>
      <c r="F14" s="19">
        <v>3121420</v>
      </c>
    </row>
    <row r="15" spans="2:10" x14ac:dyDescent="0.25">
      <c r="B15" s="4"/>
      <c r="E15" s="18" t="s">
        <v>9</v>
      </c>
      <c r="F15" s="19">
        <v>1806785.48</v>
      </c>
      <c r="J15" s="35"/>
    </row>
    <row r="16" spans="2:10" x14ac:dyDescent="0.25">
      <c r="B16" s="4"/>
      <c r="E16" s="18" t="s">
        <v>19</v>
      </c>
      <c r="F16" s="19">
        <v>398665</v>
      </c>
    </row>
    <row r="17" spans="2:10" x14ac:dyDescent="0.25">
      <c r="B17" s="4"/>
      <c r="F17" s="5"/>
    </row>
    <row r="18" spans="2:10" x14ac:dyDescent="0.25">
      <c r="B18" s="14" t="s">
        <v>3</v>
      </c>
      <c r="C18" s="15">
        <f>SUM(C19:C21)</f>
        <v>3704701.94</v>
      </c>
      <c r="E18" s="16" t="s">
        <v>10</v>
      </c>
      <c r="F18" s="17">
        <f>SUM(F19:F20)</f>
        <v>1236567</v>
      </c>
      <c r="H18" s="41"/>
      <c r="I18" s="41"/>
      <c r="J18" s="41"/>
    </row>
    <row r="19" spans="2:10" x14ac:dyDescent="0.25">
      <c r="B19" s="8" t="s">
        <v>16</v>
      </c>
      <c r="C19" s="9">
        <v>3704701.94</v>
      </c>
      <c r="E19" s="18" t="s">
        <v>29</v>
      </c>
      <c r="F19" s="19">
        <v>1236567</v>
      </c>
    </row>
    <row r="20" spans="2:10" x14ac:dyDescent="0.25">
      <c r="B20" s="8" t="s">
        <v>17</v>
      </c>
      <c r="C20" s="9">
        <v>0</v>
      </c>
      <c r="E20" s="18" t="s">
        <v>19</v>
      </c>
      <c r="F20" s="19">
        <v>0</v>
      </c>
      <c r="J20" s="42"/>
    </row>
    <row r="21" spans="2:10" x14ac:dyDescent="0.25">
      <c r="B21" s="4"/>
      <c r="F21" s="5"/>
    </row>
    <row r="22" spans="2:10" x14ac:dyDescent="0.25">
      <c r="B22" s="14" t="s">
        <v>4</v>
      </c>
      <c r="C22" s="15">
        <f>SUM(C23:C25)</f>
        <v>0</v>
      </c>
      <c r="E22" s="16" t="s">
        <v>12</v>
      </c>
      <c r="F22" s="17">
        <f>SUM(F23:F25)</f>
        <v>369627.87</v>
      </c>
    </row>
    <row r="23" spans="2:10" x14ac:dyDescent="0.25">
      <c r="B23" s="8" t="s">
        <v>18</v>
      </c>
      <c r="C23" s="9">
        <v>0</v>
      </c>
      <c r="E23" s="18" t="s">
        <v>11</v>
      </c>
      <c r="F23" s="19">
        <v>164483</v>
      </c>
      <c r="H23" s="2"/>
      <c r="I23" s="2"/>
      <c r="J23" s="35"/>
    </row>
    <row r="24" spans="2:10" x14ac:dyDescent="0.25">
      <c r="B24" s="8" t="s">
        <v>30</v>
      </c>
      <c r="C24" s="9"/>
      <c r="E24" s="18" t="s">
        <v>13</v>
      </c>
      <c r="F24" s="19">
        <v>144573.24</v>
      </c>
      <c r="H24" s="2"/>
      <c r="I24" s="2"/>
      <c r="J24" s="35"/>
    </row>
    <row r="25" spans="2:10" x14ac:dyDescent="0.25">
      <c r="B25" s="4"/>
      <c r="E25" s="18" t="s">
        <v>19</v>
      </c>
      <c r="F25" s="19">
        <v>60571.63</v>
      </c>
    </row>
    <row r="26" spans="2:10" x14ac:dyDescent="0.25">
      <c r="B26" s="4"/>
      <c r="E26" s="18"/>
      <c r="F26" s="20"/>
    </row>
    <row r="27" spans="2:10" x14ac:dyDescent="0.25">
      <c r="B27" s="14" t="s">
        <v>23</v>
      </c>
      <c r="C27" s="15">
        <f>SUM(C28:C31)</f>
        <v>125295.06</v>
      </c>
      <c r="E27" s="16" t="s">
        <v>5</v>
      </c>
      <c r="F27" s="17">
        <f>SUM(F28:F29)</f>
        <v>0</v>
      </c>
    </row>
    <row r="28" spans="2:10" x14ac:dyDescent="0.25">
      <c r="B28" s="8" t="s">
        <v>27</v>
      </c>
      <c r="C28" s="9"/>
      <c r="E28" s="18"/>
      <c r="F28" s="20"/>
    </row>
    <row r="29" spans="2:10" x14ac:dyDescent="0.25">
      <c r="B29" s="8" t="s">
        <v>19</v>
      </c>
      <c r="C29" s="9">
        <v>125295.06</v>
      </c>
      <c r="F29" s="5"/>
    </row>
    <row r="30" spans="2:10" x14ac:dyDescent="0.25">
      <c r="B30" s="8"/>
      <c r="C30" s="9"/>
      <c r="F30" s="5"/>
    </row>
    <row r="31" spans="2:10" x14ac:dyDescent="0.25">
      <c r="B31" s="4"/>
      <c r="E31" s="16" t="s">
        <v>6</v>
      </c>
      <c r="F31" s="17">
        <f>SUM(F32:F36)</f>
        <v>2107392.11</v>
      </c>
    </row>
    <row r="32" spans="2:10" x14ac:dyDescent="0.25">
      <c r="B32" s="4"/>
      <c r="E32" s="18" t="s">
        <v>49</v>
      </c>
      <c r="F32" s="19">
        <v>719274.6</v>
      </c>
    </row>
    <row r="33" spans="2:8" x14ac:dyDescent="0.25">
      <c r="B33" s="4"/>
      <c r="E33" s="18" t="s">
        <v>14</v>
      </c>
      <c r="F33" s="19">
        <v>0</v>
      </c>
    </row>
    <row r="34" spans="2:8" x14ac:dyDescent="0.25">
      <c r="B34" s="4"/>
      <c r="E34" s="18" t="s">
        <v>45</v>
      </c>
      <c r="F34" s="19">
        <v>97352</v>
      </c>
    </row>
    <row r="35" spans="2:8" x14ac:dyDescent="0.25">
      <c r="B35" s="4"/>
      <c r="E35" s="18" t="s">
        <v>15</v>
      </c>
      <c r="F35" s="19">
        <f>728409.51+562356</f>
        <v>1290765.51</v>
      </c>
    </row>
    <row r="36" spans="2:8" x14ac:dyDescent="0.25">
      <c r="B36" s="4"/>
      <c r="C36" s="33"/>
      <c r="F36" s="19"/>
    </row>
    <row r="37" spans="2:8" ht="22.5" x14ac:dyDescent="0.25">
      <c r="B37" s="6" t="s">
        <v>33</v>
      </c>
      <c r="C37" s="7">
        <f>C6+C10-F10</f>
        <v>34791330.879999995</v>
      </c>
      <c r="E37" s="44"/>
      <c r="F37" s="45"/>
      <c r="H37" s="43"/>
    </row>
    <row r="38" spans="2:8" x14ac:dyDescent="0.25">
      <c r="B38" s="8" t="s">
        <v>24</v>
      </c>
      <c r="C38" s="9">
        <v>0</v>
      </c>
      <c r="E38" s="2"/>
      <c r="F38" s="5"/>
    </row>
    <row r="39" spans="2:8" x14ac:dyDescent="0.25">
      <c r="B39" s="8" t="s">
        <v>25</v>
      </c>
      <c r="C39" s="9"/>
      <c r="F39" s="5"/>
    </row>
    <row r="40" spans="2:8" x14ac:dyDescent="0.25">
      <c r="B40" s="8" t="s">
        <v>39</v>
      </c>
      <c r="C40" s="9">
        <v>3959796.18</v>
      </c>
      <c r="F40" s="5"/>
    </row>
    <row r="41" spans="2:8" ht="21.75" thickBot="1" x14ac:dyDescent="0.3">
      <c r="B41" s="21"/>
      <c r="C41" s="34"/>
      <c r="D41" s="3"/>
      <c r="E41" s="3"/>
      <c r="F41" s="22"/>
    </row>
    <row r="42" spans="2:8" ht="34.5" thickBot="1" x14ac:dyDescent="0.3">
      <c r="B42" s="46" t="s">
        <v>31</v>
      </c>
      <c r="C42" s="47"/>
      <c r="D42" s="47"/>
      <c r="E42" s="47"/>
      <c r="F42" s="48"/>
    </row>
    <row r="43" spans="2:8" x14ac:dyDescent="0.25">
      <c r="B43" s="4"/>
      <c r="F43" s="5"/>
    </row>
    <row r="44" spans="2:8" ht="22.5" x14ac:dyDescent="0.25">
      <c r="B44" s="23" t="s">
        <v>21</v>
      </c>
      <c r="C44" s="11">
        <v>13947303.279999999</v>
      </c>
      <c r="E44" s="24" t="s">
        <v>20</v>
      </c>
      <c r="F44" s="13">
        <f>SUM(F45:F52)</f>
        <v>-433261.69</v>
      </c>
    </row>
    <row r="45" spans="2:8" x14ac:dyDescent="0.25">
      <c r="B45" s="4"/>
      <c r="E45" s="18" t="s">
        <v>36</v>
      </c>
      <c r="F45" s="19"/>
    </row>
    <row r="46" spans="2:8" x14ac:dyDescent="0.25">
      <c r="B46" s="4"/>
      <c r="E46" s="18" t="s">
        <v>40</v>
      </c>
      <c r="F46" s="19">
        <v>0</v>
      </c>
    </row>
    <row r="47" spans="2:8" x14ac:dyDescent="0.25">
      <c r="B47" s="4"/>
      <c r="E47" s="18" t="s">
        <v>38</v>
      </c>
      <c r="F47" s="38">
        <v>0</v>
      </c>
    </row>
    <row r="48" spans="2:8" x14ac:dyDescent="0.25">
      <c r="B48" s="4"/>
      <c r="E48" s="18" t="s">
        <v>44</v>
      </c>
      <c r="F48" s="38">
        <v>0</v>
      </c>
    </row>
    <row r="49" spans="2:9" x14ac:dyDescent="0.25">
      <c r="B49" s="4"/>
      <c r="E49" s="18" t="s">
        <v>35</v>
      </c>
      <c r="F49" s="19">
        <v>40570.93</v>
      </c>
    </row>
    <row r="50" spans="2:9" x14ac:dyDescent="0.25">
      <c r="B50" s="4"/>
      <c r="E50" s="18" t="s">
        <v>47</v>
      </c>
      <c r="F50" s="19">
        <v>1330</v>
      </c>
    </row>
    <row r="51" spans="2:9" x14ac:dyDescent="0.25">
      <c r="B51" s="4"/>
      <c r="C51" s="33"/>
      <c r="E51" s="18" t="s">
        <v>42</v>
      </c>
      <c r="F51" s="19">
        <v>0</v>
      </c>
    </row>
    <row r="52" spans="2:9" ht="23.25" thickBot="1" x14ac:dyDescent="0.3">
      <c r="B52" s="25" t="s">
        <v>22</v>
      </c>
      <c r="C52" s="26">
        <f>C44-F44</f>
        <v>14380564.969999999</v>
      </c>
      <c r="D52" s="27"/>
      <c r="E52" s="39" t="s">
        <v>43</v>
      </c>
      <c r="F52" s="40">
        <v>-475162.62</v>
      </c>
    </row>
    <row r="59" spans="2:9" x14ac:dyDescent="0.25">
      <c r="H59" s="35"/>
      <c r="I59" s="35"/>
    </row>
  </sheetData>
  <phoneticPr fontId="0" type="noConversion"/>
  <pageMargins left="0.37" right="0.2" top="0.51" bottom="0.74803149606299213" header="0.31496062992125984" footer="0.31496062992125984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workbookViewId="0">
      <selection activeCell="A2" sqref="A2"/>
    </sheetView>
  </sheetViews>
  <sheetFormatPr defaultRowHeight="15" x14ac:dyDescent="0.25"/>
  <cols>
    <col min="1" max="1" width="47.85546875" bestFit="1" customWidth="1"/>
    <col min="2" max="2" width="22.140625" customWidth="1"/>
    <col min="3" max="3" width="2.140625" customWidth="1"/>
    <col min="4" max="4" width="22.28515625" customWidth="1"/>
    <col min="5" max="5" width="2.5703125" customWidth="1"/>
    <col min="6" max="6" width="20.42578125" bestFit="1" customWidth="1"/>
    <col min="7" max="7" width="2.5703125" customWidth="1"/>
    <col min="8" max="8" width="22.5703125" bestFit="1" customWidth="1"/>
    <col min="9" max="9" width="4.28515625" customWidth="1"/>
    <col min="10" max="10" width="22.5703125" bestFit="1" customWidth="1"/>
  </cols>
  <sheetData>
    <row r="1" spans="1:10" ht="21" x14ac:dyDescent="0.25">
      <c r="A1" s="55" t="s">
        <v>57</v>
      </c>
      <c r="B1" s="1"/>
      <c r="C1" s="1"/>
      <c r="D1" s="1"/>
      <c r="E1" s="1"/>
      <c r="F1" s="1"/>
      <c r="G1" s="1"/>
      <c r="H1" s="2"/>
      <c r="J1" s="2"/>
    </row>
    <row r="2" spans="1:10" ht="21.75" thickBot="1" x14ac:dyDescent="0.3">
      <c r="A2" s="1"/>
      <c r="C2" s="2"/>
    </row>
    <row r="3" spans="1:10" ht="22.5" x14ac:dyDescent="0.25">
      <c r="A3" s="57" t="s">
        <v>52</v>
      </c>
      <c r="B3" s="71" t="s">
        <v>55</v>
      </c>
      <c r="C3" s="2"/>
      <c r="D3" s="71" t="s">
        <v>56</v>
      </c>
      <c r="E3" s="2"/>
      <c r="F3" s="71" t="s">
        <v>51</v>
      </c>
      <c r="G3" s="2"/>
      <c r="H3" s="71" t="s">
        <v>50</v>
      </c>
      <c r="I3" s="2"/>
      <c r="J3" s="71" t="s">
        <v>53</v>
      </c>
    </row>
    <row r="4" spans="1:10" ht="21" x14ac:dyDescent="0.25">
      <c r="A4" s="58" t="s">
        <v>7</v>
      </c>
      <c r="B4" s="61">
        <f>SUM(B5:B8)</f>
        <v>9042235.8699999992</v>
      </c>
      <c r="C4" s="2"/>
      <c r="D4" s="61">
        <f>SUM(D5:D8)</f>
        <v>0</v>
      </c>
      <c r="E4" s="2"/>
      <c r="F4" s="61">
        <f>SUM(F5:F8)</f>
        <v>0</v>
      </c>
      <c r="G4" s="2"/>
      <c r="H4" s="61">
        <f>SUM(H5:H8)</f>
        <v>0</v>
      </c>
      <c r="J4" s="61">
        <f>SUM(B4:H4)</f>
        <v>9042235.8699999992</v>
      </c>
    </row>
    <row r="5" spans="1:10" x14ac:dyDescent="0.25">
      <c r="A5" s="8" t="s">
        <v>28</v>
      </c>
      <c r="B5" s="62">
        <v>1132396.06</v>
      </c>
      <c r="C5" s="9"/>
      <c r="D5" s="62"/>
      <c r="E5" s="9"/>
      <c r="F5" s="62"/>
      <c r="G5" s="9"/>
      <c r="H5" s="62"/>
      <c r="J5" s="62">
        <f>SUM(B5:H5)</f>
        <v>1132396.06</v>
      </c>
    </row>
    <row r="6" spans="1:10" x14ac:dyDescent="0.25">
      <c r="A6" s="8" t="s">
        <v>8</v>
      </c>
      <c r="B6" s="62">
        <v>4973049.59</v>
      </c>
      <c r="C6" s="9"/>
      <c r="D6" s="62"/>
      <c r="E6" s="9"/>
      <c r="F6" s="62"/>
      <c r="G6" s="9"/>
      <c r="H6" s="62"/>
      <c r="J6" s="62">
        <f>SUM(B6:H6)</f>
        <v>4973049.59</v>
      </c>
    </row>
    <row r="7" spans="1:10" x14ac:dyDescent="0.25">
      <c r="A7" s="8" t="s">
        <v>9</v>
      </c>
      <c r="B7" s="62">
        <v>2196418.1</v>
      </c>
      <c r="C7" s="9"/>
      <c r="D7" s="62"/>
      <c r="E7" s="9"/>
      <c r="F7" s="62"/>
      <c r="G7" s="9"/>
      <c r="H7" s="62"/>
      <c r="J7" s="62">
        <f>SUM(B7:H7)</f>
        <v>2196418.1</v>
      </c>
    </row>
    <row r="8" spans="1:10" x14ac:dyDescent="0.25">
      <c r="A8" s="8" t="s">
        <v>19</v>
      </c>
      <c r="B8" s="62">
        <v>740372.12</v>
      </c>
      <c r="C8" s="9"/>
      <c r="D8" s="62"/>
      <c r="E8" s="9"/>
      <c r="F8" s="62"/>
      <c r="G8" s="9"/>
      <c r="H8" s="62"/>
      <c r="J8" s="62">
        <f>SUM(B8:H8)</f>
        <v>740372.12</v>
      </c>
    </row>
    <row r="9" spans="1:10" ht="15" customHeight="1" x14ac:dyDescent="0.25">
      <c r="A9" s="4"/>
      <c r="B9" s="63"/>
      <c r="C9" s="2"/>
      <c r="D9" s="63"/>
      <c r="E9" s="2"/>
      <c r="F9" s="63"/>
      <c r="G9" s="2"/>
      <c r="H9" s="63"/>
      <c r="J9" s="63"/>
    </row>
    <row r="10" spans="1:10" ht="21" x14ac:dyDescent="0.25">
      <c r="A10" s="58" t="s">
        <v>10</v>
      </c>
      <c r="B10" s="61">
        <f>SUM(B11:B12)</f>
        <v>2610991.84</v>
      </c>
      <c r="C10" s="2"/>
      <c r="D10" s="61">
        <f>SUM(D11:D12)</f>
        <v>0</v>
      </c>
      <c r="E10" s="2"/>
      <c r="F10" s="61">
        <f>SUM(F11:F12)</f>
        <v>0</v>
      </c>
      <c r="G10" s="2"/>
      <c r="H10" s="61">
        <f>SUM(H11:H12)</f>
        <v>0</v>
      </c>
      <c r="J10" s="61">
        <f>SUM(B10:H10)</f>
        <v>2610991.84</v>
      </c>
    </row>
    <row r="11" spans="1:10" x14ac:dyDescent="0.25">
      <c r="A11" s="8" t="s">
        <v>29</v>
      </c>
      <c r="B11" s="62">
        <v>2610991.84</v>
      </c>
      <c r="C11" s="9"/>
      <c r="D11" s="62"/>
      <c r="E11" s="9"/>
      <c r="F11" s="62"/>
      <c r="G11" s="9"/>
      <c r="H11" s="62"/>
      <c r="J11" s="62">
        <f>SUM(B11:H11)</f>
        <v>2610991.84</v>
      </c>
    </row>
    <row r="12" spans="1:10" x14ac:dyDescent="0.25">
      <c r="A12" s="8" t="s">
        <v>19</v>
      </c>
      <c r="B12" s="62">
        <v>0</v>
      </c>
      <c r="C12" s="9"/>
      <c r="D12" s="62"/>
      <c r="E12" s="9"/>
      <c r="F12" s="62"/>
      <c r="G12" s="9"/>
      <c r="H12" s="62"/>
      <c r="J12" s="62">
        <f>SUM(B12:H12)</f>
        <v>0</v>
      </c>
    </row>
    <row r="13" spans="1:10" ht="14.25" customHeight="1" x14ac:dyDescent="0.25">
      <c r="A13" s="4"/>
      <c r="B13" s="63"/>
      <c r="C13" s="2"/>
      <c r="D13" s="63"/>
      <c r="E13" s="2"/>
      <c r="F13" s="63"/>
      <c r="G13" s="2"/>
      <c r="H13" s="63"/>
      <c r="J13" s="63"/>
    </row>
    <row r="14" spans="1:10" ht="21" x14ac:dyDescent="0.25">
      <c r="A14" s="58" t="s">
        <v>12</v>
      </c>
      <c r="B14" s="61">
        <f>SUM(B15:B17)</f>
        <v>0</v>
      </c>
      <c r="C14" s="2"/>
      <c r="D14" s="61">
        <f>SUM(D15:D17)</f>
        <v>0</v>
      </c>
      <c r="E14" s="2"/>
      <c r="F14" s="61">
        <f>SUM(F15:F17)</f>
        <v>0</v>
      </c>
      <c r="G14" s="2"/>
      <c r="H14" s="61">
        <f>SUM(H15:H17)</f>
        <v>0</v>
      </c>
      <c r="J14" s="61">
        <f>SUM(B14:H14)</f>
        <v>0</v>
      </c>
    </row>
    <row r="15" spans="1:10" x14ac:dyDescent="0.25">
      <c r="A15" s="8" t="s">
        <v>11</v>
      </c>
      <c r="B15" s="62">
        <v>0</v>
      </c>
      <c r="C15" s="9"/>
      <c r="D15" s="62"/>
      <c r="E15" s="9"/>
      <c r="F15" s="62"/>
      <c r="G15" s="9"/>
      <c r="H15" s="62"/>
      <c r="J15" s="62">
        <f>SUM(B15:H15)</f>
        <v>0</v>
      </c>
    </row>
    <row r="16" spans="1:10" x14ac:dyDescent="0.25">
      <c r="A16" s="8" t="s">
        <v>13</v>
      </c>
      <c r="B16" s="62">
        <v>0</v>
      </c>
      <c r="C16" s="9"/>
      <c r="D16" s="62"/>
      <c r="E16" s="9"/>
      <c r="F16" s="62"/>
      <c r="G16" s="9"/>
      <c r="H16" s="62"/>
      <c r="J16" s="62">
        <f>SUM(B16:H16)</f>
        <v>0</v>
      </c>
    </row>
    <row r="17" spans="1:10" x14ac:dyDescent="0.25">
      <c r="A17" s="8" t="s">
        <v>19</v>
      </c>
      <c r="B17" s="62"/>
      <c r="C17" s="9"/>
      <c r="D17" s="62"/>
      <c r="E17" s="9"/>
      <c r="F17" s="62"/>
      <c r="G17" s="9"/>
      <c r="H17" s="62"/>
      <c r="J17" s="62">
        <f>SUM(B17:H17)</f>
        <v>0</v>
      </c>
    </row>
    <row r="18" spans="1:10" x14ac:dyDescent="0.25">
      <c r="A18" s="8"/>
      <c r="B18" s="64"/>
      <c r="C18" s="56"/>
      <c r="D18" s="64"/>
      <c r="E18" s="56"/>
      <c r="F18" s="64"/>
      <c r="G18" s="56"/>
      <c r="H18" s="64"/>
      <c r="J18" s="64"/>
    </row>
    <row r="19" spans="1:10" ht="21" x14ac:dyDescent="0.25">
      <c r="A19" s="58" t="s">
        <v>5</v>
      </c>
      <c r="B19" s="61">
        <f>SUM(B20:B21)</f>
        <v>0</v>
      </c>
      <c r="C19" s="2"/>
      <c r="D19" s="61">
        <f>SUM(D20:D21)</f>
        <v>0</v>
      </c>
      <c r="E19" s="2"/>
      <c r="F19" s="61">
        <f>SUM(F20:F21)</f>
        <v>0</v>
      </c>
      <c r="G19" s="2"/>
      <c r="H19" s="61">
        <f>SUM(H20:H21)</f>
        <v>0</v>
      </c>
      <c r="J19" s="61">
        <f>SUM(B19:H19)</f>
        <v>0</v>
      </c>
    </row>
    <row r="20" spans="1:10" ht="15" customHeight="1" x14ac:dyDescent="0.25">
      <c r="A20" s="8"/>
      <c r="B20" s="64"/>
      <c r="C20" s="56"/>
      <c r="D20" s="64"/>
      <c r="E20" s="56"/>
      <c r="F20" s="64"/>
      <c r="G20" s="56"/>
      <c r="H20" s="64"/>
      <c r="J20" s="64"/>
    </row>
    <row r="21" spans="1:10" ht="15" customHeight="1" x14ac:dyDescent="0.25">
      <c r="A21" s="4"/>
      <c r="B21" s="63"/>
      <c r="C21" s="2"/>
      <c r="D21" s="63"/>
      <c r="E21" s="2"/>
      <c r="F21" s="63"/>
      <c r="G21" s="2"/>
      <c r="H21" s="63"/>
      <c r="J21" s="63"/>
    </row>
    <row r="22" spans="1:10" ht="15" customHeight="1" x14ac:dyDescent="0.25">
      <c r="A22" s="4"/>
      <c r="B22" s="63"/>
      <c r="C22" s="2"/>
      <c r="D22" s="63"/>
      <c r="E22" s="2"/>
      <c r="F22" s="63"/>
      <c r="G22" s="2"/>
      <c r="H22" s="63"/>
      <c r="J22" s="63"/>
    </row>
    <row r="23" spans="1:10" ht="21" x14ac:dyDescent="0.25">
      <c r="A23" s="58" t="s">
        <v>6</v>
      </c>
      <c r="B23" s="61">
        <f>SUM(B24:B28)</f>
        <v>1366624</v>
      </c>
      <c r="C23" s="2"/>
      <c r="D23" s="61">
        <f>SUM(D24:D28)</f>
        <v>0</v>
      </c>
      <c r="E23" s="2"/>
      <c r="F23" s="61">
        <f>SUM(F24:F28)</f>
        <v>0</v>
      </c>
      <c r="G23" s="2"/>
      <c r="H23" s="61">
        <f>SUM(H24:H28)</f>
        <v>0</v>
      </c>
      <c r="J23" s="61">
        <f>SUM(B23:H23)</f>
        <v>1366624</v>
      </c>
    </row>
    <row r="24" spans="1:10" x14ac:dyDescent="0.25">
      <c r="A24" s="8" t="s">
        <v>49</v>
      </c>
      <c r="B24" s="62">
        <v>0</v>
      </c>
      <c r="C24" s="9"/>
      <c r="D24" s="62"/>
      <c r="E24" s="9"/>
      <c r="F24" s="62"/>
      <c r="G24" s="9"/>
      <c r="H24" s="62"/>
      <c r="J24" s="62">
        <f>SUM(B24:H24)</f>
        <v>0</v>
      </c>
    </row>
    <row r="25" spans="1:10" x14ac:dyDescent="0.25">
      <c r="A25" s="8" t="s">
        <v>14</v>
      </c>
      <c r="B25" s="62">
        <v>0</v>
      </c>
      <c r="C25" s="9"/>
      <c r="D25" s="62"/>
      <c r="E25" s="9"/>
      <c r="F25" s="62"/>
      <c r="G25" s="9"/>
      <c r="H25" s="62"/>
      <c r="J25" s="62">
        <f>SUM(B25:H25)</f>
        <v>0</v>
      </c>
    </row>
    <row r="26" spans="1:10" x14ac:dyDescent="0.25">
      <c r="A26" s="8" t="s">
        <v>45</v>
      </c>
      <c r="B26" s="62">
        <v>0</v>
      </c>
      <c r="C26" s="9"/>
      <c r="D26" s="62"/>
      <c r="E26" s="9"/>
      <c r="F26" s="62"/>
      <c r="G26" s="9"/>
      <c r="H26" s="62"/>
      <c r="J26" s="62">
        <f>SUM(B26:H26)</f>
        <v>0</v>
      </c>
    </row>
    <row r="27" spans="1:10" x14ac:dyDescent="0.25">
      <c r="A27" s="8" t="s">
        <v>15</v>
      </c>
      <c r="B27" s="62">
        <v>1366624</v>
      </c>
      <c r="C27" s="9"/>
      <c r="D27" s="62"/>
      <c r="E27" s="9"/>
      <c r="F27" s="62"/>
      <c r="G27" s="9"/>
      <c r="H27" s="62"/>
      <c r="J27" s="62">
        <f>SUM(B27:H27)</f>
        <v>1366624</v>
      </c>
    </row>
    <row r="28" spans="1:10" ht="21" x14ac:dyDescent="0.25">
      <c r="A28" s="4"/>
      <c r="B28" s="62"/>
      <c r="C28" s="9"/>
      <c r="D28" s="62"/>
      <c r="E28" s="9"/>
      <c r="F28" s="62"/>
      <c r="G28" s="9"/>
      <c r="H28" s="62"/>
      <c r="J28" s="62"/>
    </row>
    <row r="29" spans="1:10" ht="21" x14ac:dyDescent="0.25">
      <c r="A29" s="4"/>
      <c r="B29" s="63"/>
      <c r="C29" s="2"/>
      <c r="D29" s="63"/>
      <c r="E29" s="2"/>
      <c r="F29" s="63"/>
      <c r="G29" s="2"/>
      <c r="H29" s="63"/>
      <c r="I29" s="2"/>
      <c r="J29" s="63"/>
    </row>
    <row r="30" spans="1:10" s="68" customFormat="1" ht="23.25" x14ac:dyDescent="0.35">
      <c r="A30" s="69" t="s">
        <v>54</v>
      </c>
      <c r="B30" s="70">
        <f>B4+B10+B14+B19+B23</f>
        <v>13019851.709999999</v>
      </c>
      <c r="C30" s="2"/>
      <c r="D30" s="70">
        <f>D4+D10+D14+D19+D23</f>
        <v>0</v>
      </c>
      <c r="E30" s="2"/>
      <c r="F30" s="70">
        <f>F4+F10+F14+F19+F23</f>
        <v>0</v>
      </c>
      <c r="G30" s="2"/>
      <c r="H30" s="70">
        <f>H4+H10+H14+H19+H23</f>
        <v>0</v>
      </c>
      <c r="I30" s="2"/>
      <c r="J30" s="70">
        <f>J4+J10+J14+J19+J23</f>
        <v>13019851.709999999</v>
      </c>
    </row>
    <row r="31" spans="1:10" ht="21" x14ac:dyDescent="0.25">
      <c r="A31" s="4"/>
      <c r="B31" s="63"/>
      <c r="C31" s="2"/>
      <c r="D31" s="63"/>
      <c r="E31" s="2"/>
      <c r="F31" s="63"/>
      <c r="G31" s="2"/>
      <c r="H31" s="63"/>
      <c r="I31" s="2"/>
      <c r="J31" s="63"/>
    </row>
    <row r="32" spans="1:10" ht="22.5" x14ac:dyDescent="0.25">
      <c r="A32" s="59" t="s">
        <v>20</v>
      </c>
      <c r="B32" s="65">
        <f>SUM(B33:B40)</f>
        <v>-812691.79</v>
      </c>
      <c r="C32" s="2"/>
      <c r="D32" s="65">
        <f>SUM(D33:D40)</f>
        <v>0</v>
      </c>
      <c r="E32" s="2"/>
      <c r="F32" s="65">
        <f>SUM(F33:F40)</f>
        <v>0</v>
      </c>
      <c r="G32" s="2"/>
      <c r="H32" s="65">
        <f>SUM(H33:H40)</f>
        <v>0</v>
      </c>
      <c r="I32" s="2"/>
      <c r="J32" s="65">
        <f>SUM(B32:H32)</f>
        <v>-812691.79</v>
      </c>
    </row>
    <row r="33" spans="1:10" x14ac:dyDescent="0.25">
      <c r="A33" s="8" t="s">
        <v>36</v>
      </c>
      <c r="B33" s="62">
        <v>0</v>
      </c>
      <c r="C33" s="9"/>
      <c r="D33" s="62"/>
      <c r="E33" s="9"/>
      <c r="F33" s="62"/>
      <c r="G33" s="9"/>
      <c r="H33" s="62"/>
      <c r="J33" s="62">
        <f t="shared" ref="J33:J40" si="0">SUM(B33:H33)</f>
        <v>0</v>
      </c>
    </row>
    <row r="34" spans="1:10" x14ac:dyDescent="0.25">
      <c r="A34" s="8" t="s">
        <v>40</v>
      </c>
      <c r="B34" s="62">
        <v>-7319.05</v>
      </c>
      <c r="C34" s="9"/>
      <c r="D34" s="62"/>
      <c r="E34" s="9"/>
      <c r="F34" s="62"/>
      <c r="G34" s="9"/>
      <c r="H34" s="62"/>
      <c r="J34" s="62">
        <f t="shared" si="0"/>
        <v>-7319.05</v>
      </c>
    </row>
    <row r="35" spans="1:10" x14ac:dyDescent="0.25">
      <c r="A35" s="8" t="s">
        <v>38</v>
      </c>
      <c r="B35" s="66">
        <v>0</v>
      </c>
      <c r="C35" s="9"/>
      <c r="D35" s="66"/>
      <c r="E35" s="9"/>
      <c r="F35" s="66"/>
      <c r="G35" s="9"/>
      <c r="H35" s="66"/>
      <c r="J35" s="62">
        <f t="shared" si="0"/>
        <v>0</v>
      </c>
    </row>
    <row r="36" spans="1:10" x14ac:dyDescent="0.25">
      <c r="A36" s="8" t="s">
        <v>44</v>
      </c>
      <c r="B36" s="66">
        <v>0</v>
      </c>
      <c r="C36" s="9"/>
      <c r="D36" s="66"/>
      <c r="E36" s="9"/>
      <c r="F36" s="66"/>
      <c r="G36" s="9"/>
      <c r="H36" s="66"/>
      <c r="J36" s="62">
        <f t="shared" si="0"/>
        <v>0</v>
      </c>
    </row>
    <row r="37" spans="1:10" x14ac:dyDescent="0.25">
      <c r="A37" s="8" t="s">
        <v>35</v>
      </c>
      <c r="B37" s="62">
        <v>12479</v>
      </c>
      <c r="C37" s="9"/>
      <c r="D37" s="62"/>
      <c r="E37" s="9"/>
      <c r="F37" s="62"/>
      <c r="G37" s="9"/>
      <c r="H37" s="62"/>
      <c r="J37" s="62">
        <f t="shared" si="0"/>
        <v>12479</v>
      </c>
    </row>
    <row r="38" spans="1:10" x14ac:dyDescent="0.25">
      <c r="A38" s="8" t="s">
        <v>47</v>
      </c>
      <c r="B38" s="62">
        <v>0</v>
      </c>
      <c r="C38" s="9"/>
      <c r="D38" s="62"/>
      <c r="E38" s="9"/>
      <c r="F38" s="62"/>
      <c r="G38" s="9"/>
      <c r="H38" s="62"/>
      <c r="J38" s="62">
        <f t="shared" si="0"/>
        <v>0</v>
      </c>
    </row>
    <row r="39" spans="1:10" x14ac:dyDescent="0.25">
      <c r="A39" s="8" t="s">
        <v>42</v>
      </c>
      <c r="B39" s="62">
        <v>0</v>
      </c>
      <c r="C39" s="9"/>
      <c r="D39" s="62"/>
      <c r="E39" s="9"/>
      <c r="F39" s="62"/>
      <c r="G39" s="9"/>
      <c r="H39" s="62"/>
      <c r="J39" s="62">
        <f t="shared" si="0"/>
        <v>0</v>
      </c>
    </row>
    <row r="40" spans="1:10" ht="21.75" thickBot="1" x14ac:dyDescent="0.3">
      <c r="A40" s="60" t="s">
        <v>43</v>
      </c>
      <c r="B40" s="67">
        <v>-817851.74</v>
      </c>
      <c r="C40" s="2"/>
      <c r="D40" s="67"/>
      <c r="E40" s="2"/>
      <c r="F40" s="67"/>
      <c r="G40" s="2"/>
      <c r="H40" s="67"/>
      <c r="J40" s="67">
        <f t="shared" si="0"/>
        <v>-817851.74</v>
      </c>
    </row>
  </sheetData>
  <pageMargins left="0.11811023622047244" right="0.11811023622047244" top="0.74803149606299213" bottom="0.74803149606299213" header="0.31496062992125984" footer="0.31496062992125984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flussi cassa</vt:lpstr>
      <vt:lpstr>Foglio1</vt:lpstr>
      <vt:lpstr>'Prospetto flussi cassa'!Area_stampa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Benna</dc:creator>
  <cp:lastModifiedBy>Marco Agostinelli</cp:lastModifiedBy>
  <cp:lastPrinted>2021-01-22T08:33:42Z</cp:lastPrinted>
  <dcterms:created xsi:type="dcterms:W3CDTF">2013-11-21T12:43:35Z</dcterms:created>
  <dcterms:modified xsi:type="dcterms:W3CDTF">2023-11-03T10:33:52Z</dcterms:modified>
</cp:coreProperties>
</file>