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ETTINELLI\PATRIMONIO ALER\"/>
    </mc:Choice>
  </mc:AlternateContent>
  <xr:revisionPtr revIDLastSave="0" documentId="13_ncr:1_{EC3CC4FD-3BF1-4FEC-8A9C-347CEF7CD1EF}" xr6:coauthVersionLast="47" xr6:coauthVersionMax="47" xr10:uidLastSave="{00000000-0000-0000-0000-000000000000}"/>
  <bookViews>
    <workbookView xWindow="28680" yWindow="-120" windowWidth="29040" windowHeight="15720" tabRatio="776" xr2:uid="{C49AC7DF-88AC-40B8-BEDF-1ED94AEA31EE}"/>
  </bookViews>
  <sheets>
    <sheet name="Copertina" sheetId="8" r:id="rId1"/>
    <sheet name="Bg capoluogo" sheetId="1" r:id="rId2"/>
    <sheet name="BG provincia" sheetId="2" r:id="rId3"/>
    <sheet name="LC capoluogo" sheetId="3" r:id="rId4"/>
    <sheet name="LC provincia" sheetId="4" r:id="rId5"/>
    <sheet name="SO capoluogo" sheetId="5" r:id="rId6"/>
    <sheet name="SO provincia" sheetId="6" r:id="rId7"/>
  </sheets>
  <definedNames>
    <definedName name="_xlnm._FilterDatabase" localSheetId="1" hidden="1">'Bg capoluogo'!$A$2:$U$152</definedName>
    <definedName name="_xlnm._FilterDatabase" localSheetId="2" hidden="1">'BG provincia'!$A$2:$U$247</definedName>
    <definedName name="_xlnm._FilterDatabase" localSheetId="5" hidden="1">'SO capoluogo'!$A$2:$R$70</definedName>
    <definedName name="_xlnm._FilterDatabase" localSheetId="6" hidden="1">'SO provincia'!$A$3:$S$104</definedName>
    <definedName name="_xlnm.Print_Area" localSheetId="1">'Bg capoluogo'!$A$1:$U$160</definedName>
    <definedName name="_xlnm.Print_Area" localSheetId="2">'BG provincia'!$A$1:$U$246</definedName>
    <definedName name="_xlnm.Print_Titles" localSheetId="1">'Bg capoluogo'!$3:$4</definedName>
    <definedName name="_xlnm.Print_Titles" localSheetId="2">'BG provincia'!$3:$4</definedName>
    <definedName name="_xlnm.Print_Titles" localSheetId="3">'LC capoluogo'!$3:$4</definedName>
    <definedName name="_xlnm.Print_Titles" localSheetId="4">'LC provincia'!$3:$4</definedName>
    <definedName name="_xlnm.Print_Titles" localSheetId="5">'SO capoluogo'!$3:$4</definedName>
    <definedName name="_xlnm.Print_Titles" localSheetId="6">'SO provincia'!$3:$4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8" i="2" l="1"/>
  <c r="O82" i="2"/>
  <c r="O13" i="2"/>
  <c r="O14" i="2"/>
  <c r="O16" i="2"/>
  <c r="O17" i="2"/>
  <c r="O18" i="2"/>
  <c r="O19" i="2"/>
  <c r="O20" i="2"/>
  <c r="O21" i="2"/>
  <c r="O23" i="2"/>
  <c r="O25" i="2"/>
  <c r="O27" i="2"/>
  <c r="O28" i="2"/>
  <c r="O29" i="2"/>
  <c r="O30" i="2"/>
  <c r="O36" i="2"/>
  <c r="O38" i="2"/>
  <c r="O39" i="2"/>
  <c r="O40" i="2"/>
  <c r="O41" i="2"/>
  <c r="O50" i="2"/>
  <c r="O51" i="2"/>
  <c r="O52" i="2"/>
  <c r="O53" i="2"/>
  <c r="O54" i="2"/>
  <c r="O57" i="2"/>
  <c r="O58" i="2"/>
  <c r="O60" i="2"/>
  <c r="O62" i="2"/>
  <c r="O63" i="2"/>
  <c r="O64" i="2"/>
  <c r="O67" i="2"/>
  <c r="O70" i="2"/>
  <c r="O72" i="2"/>
  <c r="O74" i="2"/>
  <c r="O76" i="2"/>
  <c r="O77" i="2"/>
  <c r="O83" i="2"/>
  <c r="O84" i="2"/>
  <c r="O85" i="2"/>
  <c r="O86" i="2"/>
  <c r="O89" i="2"/>
  <c r="O91" i="2"/>
  <c r="O94" i="2"/>
  <c r="O95" i="2"/>
  <c r="O96" i="2"/>
  <c r="O99" i="2"/>
  <c r="O100" i="2"/>
  <c r="O101" i="2"/>
  <c r="O102" i="2"/>
  <c r="O107" i="2"/>
  <c r="O108" i="2"/>
  <c r="O109" i="2"/>
  <c r="O114" i="2"/>
  <c r="O115" i="2"/>
  <c r="O116" i="2"/>
  <c r="O117" i="2"/>
  <c r="O122" i="2"/>
  <c r="O123" i="2"/>
  <c r="O125" i="2"/>
  <c r="O126" i="2"/>
  <c r="O128" i="2"/>
  <c r="O129" i="2"/>
  <c r="O130" i="2"/>
  <c r="O133" i="2"/>
  <c r="O140" i="2"/>
  <c r="O141" i="2"/>
  <c r="O143" i="2"/>
  <c r="O146" i="2"/>
  <c r="O148" i="2"/>
  <c r="O153" i="2"/>
  <c r="O155" i="2"/>
  <c r="O156" i="2"/>
  <c r="O157" i="2"/>
  <c r="O158" i="2"/>
  <c r="O160" i="2"/>
  <c r="O168" i="2"/>
  <c r="O169" i="2"/>
  <c r="O170" i="2"/>
  <c r="O171" i="2"/>
  <c r="O179" i="2"/>
  <c r="O180" i="2"/>
  <c r="O183" i="2"/>
  <c r="O184" i="2"/>
  <c r="O185" i="2"/>
  <c r="O190" i="2"/>
  <c r="O219" i="2"/>
  <c r="O222" i="2"/>
  <c r="O224" i="2"/>
  <c r="O225" i="2"/>
  <c r="O231" i="2"/>
  <c r="O233" i="2"/>
  <c r="O235" i="2"/>
  <c r="O236" i="2"/>
  <c r="O237" i="2"/>
  <c r="O238" i="2"/>
  <c r="O239" i="2"/>
  <c r="O242" i="2"/>
  <c r="O245" i="2"/>
  <c r="O125" i="1"/>
  <c r="O246" i="2" l="1"/>
  <c r="A218" i="2" l="1"/>
  <c r="A219" i="2" s="1"/>
  <c r="A220" i="2" s="1"/>
  <c r="A221" i="2" s="1"/>
  <c r="A222" i="2" s="1"/>
  <c r="L7" i="5" l="1"/>
  <c r="L8" i="5"/>
  <c r="L9" i="5"/>
  <c r="L10" i="5"/>
  <c r="F246" i="2" l="1"/>
  <c r="F151" i="1"/>
  <c r="M52" i="3"/>
  <c r="N184" i="2" l="1"/>
  <c r="N84" i="2"/>
  <c r="N85" i="2"/>
  <c r="O124" i="1" l="1"/>
  <c r="O126" i="1"/>
  <c r="O54" i="1" l="1"/>
  <c r="O55" i="1"/>
  <c r="R246" i="2" l="1"/>
  <c r="K103" i="4" l="1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5" i="4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" i="3"/>
  <c r="K52" i="3"/>
  <c r="N52" i="3"/>
  <c r="O52" i="3"/>
  <c r="P52" i="3"/>
  <c r="Q52" i="3"/>
  <c r="R52" i="3"/>
  <c r="S52" i="3"/>
  <c r="S103" i="4"/>
  <c r="R103" i="4"/>
  <c r="Q103" i="4"/>
  <c r="O104" i="6"/>
  <c r="P104" i="6"/>
  <c r="Q104" i="6"/>
  <c r="R104" i="6"/>
  <c r="M89" i="4" l="1"/>
  <c r="M33" i="4"/>
  <c r="M10" i="4"/>
  <c r="M40" i="4"/>
  <c r="M71" i="4"/>
  <c r="M32" i="4"/>
  <c r="M15" i="4"/>
  <c r="M102" i="4"/>
  <c r="M30" i="4"/>
  <c r="M48" i="4"/>
  <c r="M14" i="4"/>
  <c r="M92" i="4"/>
  <c r="M50" i="4"/>
  <c r="M58" i="4"/>
  <c r="M63" i="4"/>
  <c r="M53" i="4"/>
  <c r="M12" i="4"/>
  <c r="M39" i="4"/>
  <c r="M44" i="4"/>
  <c r="M29" i="4"/>
  <c r="M66" i="4"/>
  <c r="M24" i="4"/>
  <c r="M55" i="4"/>
  <c r="M8" i="4"/>
  <c r="M79" i="4"/>
  <c r="M101" i="4"/>
  <c r="M91" i="4"/>
  <c r="M88" i="4"/>
  <c r="M70" i="4"/>
  <c r="M94" i="4"/>
  <c r="M85" i="4"/>
  <c r="L103" i="4"/>
  <c r="L52" i="3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5" i="6"/>
  <c r="M45" i="6" l="1"/>
  <c r="M29" i="6"/>
  <c r="M44" i="6"/>
  <c r="M36" i="6"/>
  <c r="M67" i="6"/>
  <c r="M43" i="6"/>
  <c r="M11" i="6"/>
  <c r="M82" i="6"/>
  <c r="M42" i="6"/>
  <c r="M81" i="6"/>
  <c r="M5" i="6"/>
  <c r="M96" i="6"/>
  <c r="M103" i="6"/>
  <c r="M8" i="6"/>
  <c r="M14" i="6"/>
  <c r="M6" i="6"/>
  <c r="M103" i="4"/>
  <c r="M13" i="6"/>
  <c r="M98" i="6"/>
  <c r="M10" i="6"/>
  <c r="M71" i="6"/>
  <c r="M102" i="6"/>
  <c r="M84" i="6"/>
  <c r="M76" i="6"/>
  <c r="M60" i="6"/>
  <c r="M35" i="6"/>
  <c r="M28" i="6"/>
  <c r="M95" i="6"/>
  <c r="M80" i="6"/>
  <c r="M66" i="6"/>
  <c r="M41" i="6"/>
  <c r="K104" i="6"/>
  <c r="L104" i="6"/>
  <c r="N70" i="5"/>
  <c r="O70" i="5"/>
  <c r="P70" i="5"/>
  <c r="Q70" i="5"/>
  <c r="K70" i="5"/>
  <c r="L6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2" i="5"/>
  <c r="L43" i="5"/>
  <c r="L45" i="5"/>
  <c r="L46" i="5"/>
  <c r="L47" i="5"/>
  <c r="L51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5" i="5"/>
  <c r="S149" i="1"/>
  <c r="M104" i="6" l="1"/>
  <c r="O148" i="1"/>
  <c r="Q246" i="2"/>
  <c r="S246" i="2"/>
  <c r="O127" i="1"/>
  <c r="O128" i="1"/>
  <c r="O129" i="1"/>
  <c r="L246" i="2" l="1"/>
  <c r="J246" i="2"/>
  <c r="K246" i="2"/>
  <c r="M246" i="2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9" i="1"/>
  <c r="O150" i="1"/>
  <c r="P151" i="1"/>
  <c r="Q151" i="1"/>
  <c r="R151" i="1"/>
  <c r="N39" i="2"/>
  <c r="N36" i="2"/>
  <c r="N151" i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4" i="2"/>
  <c r="N25" i="2"/>
  <c r="N22" i="2"/>
  <c r="N23" i="2"/>
  <c r="N26" i="2"/>
  <c r="N27" i="2"/>
  <c r="N28" i="2"/>
  <c r="N29" i="2"/>
  <c r="N30" i="2"/>
  <c r="N31" i="2"/>
  <c r="N32" i="2"/>
  <c r="N33" i="2"/>
  <c r="N34" i="2"/>
  <c r="N35" i="2"/>
  <c r="N37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6" i="2"/>
  <c r="N87" i="2"/>
  <c r="N88" i="2"/>
  <c r="N89" i="2"/>
  <c r="N90" i="2"/>
  <c r="N92" i="2"/>
  <c r="N93" i="2"/>
  <c r="N94" i="2"/>
  <c r="N95" i="2"/>
  <c r="N96" i="2"/>
  <c r="N97" i="2"/>
  <c r="N98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80" i="2"/>
  <c r="N181" i="2"/>
  <c r="N182" i="2"/>
  <c r="N183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31" i="2"/>
  <c r="N5" i="2"/>
  <c r="O5" i="1"/>
  <c r="O151" i="1" l="1"/>
  <c r="N246" i="2"/>
  <c r="N104" i="6"/>
  <c r="I104" i="6"/>
  <c r="H104" i="6"/>
  <c r="J104" i="6"/>
  <c r="G104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M70" i="5"/>
  <c r="I70" i="5"/>
  <c r="H70" i="5"/>
  <c r="J70" i="5"/>
  <c r="G52" i="5"/>
  <c r="L52" i="5" s="1"/>
  <c r="G50" i="5"/>
  <c r="L50" i="5" s="1"/>
  <c r="G49" i="5"/>
  <c r="L49" i="5" s="1"/>
  <c r="G48" i="5"/>
  <c r="L48" i="5" s="1"/>
  <c r="G44" i="5"/>
  <c r="L44" i="5" s="1"/>
  <c r="G41" i="5"/>
  <c r="L41" i="5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L70" i="5" l="1"/>
  <c r="G70" i="5"/>
  <c r="O103" i="4" l="1"/>
  <c r="N103" i="4"/>
  <c r="P103" i="4"/>
  <c r="I103" i="4"/>
  <c r="H103" i="4"/>
  <c r="J103" i="4"/>
  <c r="G103" i="4"/>
  <c r="A6" i="4"/>
  <c r="A7" i="4" s="1"/>
  <c r="A8" i="4" s="1"/>
  <c r="A9" i="4" s="1"/>
  <c r="A10" i="4" s="1"/>
  <c r="A11" i="4" s="1"/>
  <c r="A12" i="4" s="1"/>
  <c r="A13" i="4" s="1"/>
  <c r="A14" i="4" s="1"/>
  <c r="A15" i="4" s="1"/>
  <c r="I52" i="3"/>
  <c r="H52" i="3"/>
  <c r="J52" i="3"/>
  <c r="G52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16" i="4" l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P246" i="2"/>
  <c r="T246" i="2"/>
  <c r="I246" i="2"/>
  <c r="A6" i="2"/>
  <c r="A7" i="2" s="1"/>
  <c r="S151" i="1"/>
  <c r="T151" i="1"/>
  <c r="M151" i="1"/>
  <c r="K151" i="1"/>
  <c r="L151" i="1"/>
  <c r="J151" i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6" i="1"/>
  <c r="A7" i="1" s="1"/>
  <c r="A38" i="2" l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l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63" i="2"/>
  <c r="A64" i="2" s="1"/>
  <c r="A65" i="2" l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l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l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95" i="4"/>
  <c r="A96" i="4" s="1"/>
  <c r="A97" i="4" s="1"/>
  <c r="A98" i="4" s="1"/>
  <c r="A99" i="4" s="1"/>
  <c r="A100" i="4" s="1"/>
  <c r="A101" i="4" s="1"/>
  <c r="A102" i="4" s="1"/>
</calcChain>
</file>

<file path=xl/sharedStrings.xml><?xml version="1.0" encoding="utf-8"?>
<sst xmlns="http://schemas.openxmlformats.org/spreadsheetml/2006/main" count="2902" uniqueCount="1821">
  <si>
    <t>codice</t>
  </si>
  <si>
    <t>cod.</t>
  </si>
  <si>
    <t>località</t>
  </si>
  <si>
    <t>anno</t>
  </si>
  <si>
    <t>box</t>
  </si>
  <si>
    <t>SIREAL</t>
  </si>
  <si>
    <t>costr.</t>
  </si>
  <si>
    <t>ristrutt.</t>
  </si>
  <si>
    <t>ALER</t>
  </si>
  <si>
    <t>24.01.03</t>
  </si>
  <si>
    <t>BERGAMO</t>
  </si>
  <si>
    <t>Via Pignolo 40\42\44\46</t>
  </si>
  <si>
    <t>24.02.02</t>
  </si>
  <si>
    <t>Via B.go Canale 1/5</t>
  </si>
  <si>
    <t>24.03.29</t>
  </si>
  <si>
    <t>Via R.Pilo 38/40/42/44</t>
  </si>
  <si>
    <t>24.03.30</t>
  </si>
  <si>
    <t>Via R.Pilo 36\34\32</t>
  </si>
  <si>
    <t>24.03.31</t>
  </si>
  <si>
    <t>Via Ruggeri 33\a-b-c-d-e</t>
  </si>
  <si>
    <t>24.04.48</t>
  </si>
  <si>
    <t>Via Alessandro Volta 1/3</t>
  </si>
  <si>
    <t>24.04.49</t>
  </si>
  <si>
    <t>Via Alessandro Volta 2</t>
  </si>
  <si>
    <t>24.04.50</t>
  </si>
  <si>
    <t>Via L. Da Vinci 44/46</t>
  </si>
  <si>
    <t>24.04.51</t>
  </si>
  <si>
    <t>Via L. Da Vinci 42 - Volta 6</t>
  </si>
  <si>
    <t>24.04.75</t>
  </si>
  <si>
    <t>Via L. Da Vinci 40</t>
  </si>
  <si>
    <t>24.06.32</t>
  </si>
  <si>
    <t>Via B.go S.Caterina 23</t>
  </si>
  <si>
    <t>24.07.11</t>
  </si>
  <si>
    <t>V. Rovelli 36 - v. Tolstoj 6</t>
  </si>
  <si>
    <t>24.07.12</t>
  </si>
  <si>
    <t>Via Borgo Palazzo 16</t>
  </si>
  <si>
    <t>24.08.35</t>
  </si>
  <si>
    <t>Via Celadina 201</t>
  </si>
  <si>
    <t>24.08.36</t>
  </si>
  <si>
    <t>Via Monte Grigna 3</t>
  </si>
  <si>
    <t>24.09.10</t>
  </si>
  <si>
    <t>Via S.Giovanni Bosco 52/58</t>
  </si>
  <si>
    <t>24.09.11</t>
  </si>
  <si>
    <t>Via D. Savio 1/3 - Dei prati</t>
  </si>
  <si>
    <t>24.11.09</t>
  </si>
  <si>
    <t>Via Cerasoli 9a/b-c-d</t>
  </si>
  <si>
    <t>24.11.10</t>
  </si>
  <si>
    <t>Via Moroni 350/356</t>
  </si>
  <si>
    <t>24.12.07</t>
  </si>
  <si>
    <t>Via Caduti s/lavoro 39/37/35</t>
  </si>
  <si>
    <t>24.12.08</t>
  </si>
  <si>
    <t>Via Caduti s/lavoro 29/33</t>
  </si>
  <si>
    <t>24.12.09</t>
  </si>
  <si>
    <t>Via Caduti s/lavoro 19/27</t>
  </si>
  <si>
    <t>24.12.11</t>
  </si>
  <si>
    <t>24.12.13</t>
  </si>
  <si>
    <t>Via Lagrange 6-8-10-12</t>
  </si>
  <si>
    <t>24.13.10</t>
  </si>
  <si>
    <t>Via Peliciolo 1/3</t>
  </si>
  <si>
    <t>24.13.11</t>
  </si>
  <si>
    <t>Via Giovanelli 1/3/5/7/9</t>
  </si>
  <si>
    <t>24.13.12</t>
  </si>
  <si>
    <t>Via Peliciolo 5/7/9</t>
  </si>
  <si>
    <t>24.13.14</t>
  </si>
  <si>
    <t>Via Gorizia 8/10</t>
  </si>
  <si>
    <t>24.13.15</t>
  </si>
  <si>
    <t>Via Tadino 8/10/12/14/16/18</t>
  </si>
  <si>
    <t>24.13.16</t>
  </si>
  <si>
    <t>Via Moroni 307/309/311/313/315</t>
  </si>
  <si>
    <t>24.14.03</t>
  </si>
  <si>
    <t>Via Curie11/V.Meucci 1/3</t>
  </si>
  <si>
    <t>24.14.25</t>
  </si>
  <si>
    <t>Via Mendel 1/3</t>
  </si>
  <si>
    <t>24.14.26</t>
  </si>
  <si>
    <t>Via Mendel 5/7</t>
  </si>
  <si>
    <t>24.15.05</t>
  </si>
  <si>
    <t>Via Mazzini 32/32a</t>
  </si>
  <si>
    <t>libero 5%</t>
  </si>
  <si>
    <t>Via Mazzini 32a - SEDE</t>
  </si>
  <si>
    <t>24.15.16</t>
  </si>
  <si>
    <t>Via Diaz 8/10/12</t>
  </si>
  <si>
    <t>24.17</t>
  </si>
  <si>
    <t>337/8/9/10</t>
  </si>
  <si>
    <t>Via Morali 2 e 2/a-b-c</t>
  </si>
  <si>
    <t>24.20.01</t>
  </si>
  <si>
    <t>V.Pasteur/Meucci/Roentgen</t>
  </si>
  <si>
    <t>24.20.02</t>
  </si>
  <si>
    <t>Via Meucci 19/17/15/13</t>
  </si>
  <si>
    <t>24.20.03</t>
  </si>
  <si>
    <t>Via Meucci 21/23/25/27</t>
  </si>
  <si>
    <t>24.21.01</t>
  </si>
  <si>
    <t>Via Righi 7</t>
  </si>
  <si>
    <t>24.21.02</t>
  </si>
  <si>
    <t>Via Righi 9</t>
  </si>
  <si>
    <t>24.21.03</t>
  </si>
  <si>
    <t>Via Righi 15</t>
  </si>
  <si>
    <t>24.21.04</t>
  </si>
  <si>
    <t>Via Righi 21</t>
  </si>
  <si>
    <t>24.21.05</t>
  </si>
  <si>
    <t>24.21.06</t>
  </si>
  <si>
    <t>Via Galilei 19/17/15</t>
  </si>
  <si>
    <t>24.21.07</t>
  </si>
  <si>
    <t>24.21.08</t>
  </si>
  <si>
    <t>Via Galilei 14/16</t>
  </si>
  <si>
    <t>24.21.09</t>
  </si>
  <si>
    <t>24.21.10</t>
  </si>
  <si>
    <t>Via L.da Vinci 27/29</t>
  </si>
  <si>
    <t>24.21.11</t>
  </si>
  <si>
    <t>Via G.Cesare/L.da Vinci 55/53</t>
  </si>
  <si>
    <t>24.21.13</t>
  </si>
  <si>
    <t>Via Tremana 21</t>
  </si>
  <si>
    <t>24.21.14</t>
  </si>
  <si>
    <t>Via Tremana 23</t>
  </si>
  <si>
    <t>24.21.15</t>
  </si>
  <si>
    <t>Via Tremana 25</t>
  </si>
  <si>
    <t>24.21.16</t>
  </si>
  <si>
    <t>Via Tremana 27</t>
  </si>
  <si>
    <t>24.21.17</t>
  </si>
  <si>
    <t>Via Tremana 29</t>
  </si>
  <si>
    <t>24.21.18</t>
  </si>
  <si>
    <t>Via Tremana 31</t>
  </si>
  <si>
    <t>24.21.19</t>
  </si>
  <si>
    <t>Via Tremana 33</t>
  </si>
  <si>
    <t>24.21.20</t>
  </si>
  <si>
    <t>Via Righi 11</t>
  </si>
  <si>
    <t>24.21.21</t>
  </si>
  <si>
    <t>Via Righi 13</t>
  </si>
  <si>
    <t>24.21.22</t>
  </si>
  <si>
    <t>Via Righi 17</t>
  </si>
  <si>
    <t>24.21.23</t>
  </si>
  <si>
    <t>Via Righi 19</t>
  </si>
  <si>
    <t>24.21.27</t>
  </si>
  <si>
    <t>Via Tremana 56</t>
  </si>
  <si>
    <t>24.21.28</t>
  </si>
  <si>
    <t>Via Tremana 58</t>
  </si>
  <si>
    <t>24.21.29</t>
  </si>
  <si>
    <t>Via Copernico 4</t>
  </si>
  <si>
    <t>24.21.30</t>
  </si>
  <si>
    <t>Via Copernico 2</t>
  </si>
  <si>
    <t>24.21.31</t>
  </si>
  <si>
    <t>Via Q.Sella 5</t>
  </si>
  <si>
    <t>24.21.32</t>
  </si>
  <si>
    <t>Via Q.Sella 6</t>
  </si>
  <si>
    <t>24.21.33</t>
  </si>
  <si>
    <t>Via L.da Vinci 19</t>
  </si>
  <si>
    <t>24.21.34</t>
  </si>
  <si>
    <t>Via Q.Sella 3</t>
  </si>
  <si>
    <t>24.21.35</t>
  </si>
  <si>
    <t>Via L.da Vinci 23</t>
  </si>
  <si>
    <t>24.21.36</t>
  </si>
  <si>
    <t>Via L.da Vinci 30</t>
  </si>
  <si>
    <t>24.21.37</t>
  </si>
  <si>
    <t>Via L.da Vinci 32</t>
  </si>
  <si>
    <t>24.21.38</t>
  </si>
  <si>
    <t>Via L.da Vinci 34</t>
  </si>
  <si>
    <t>24.21.39</t>
  </si>
  <si>
    <t>Via Galilei 8</t>
  </si>
  <si>
    <t>24.21.40</t>
  </si>
  <si>
    <t>Via Galilei 10</t>
  </si>
  <si>
    <t>24.21.41</t>
  </si>
  <si>
    <t>Via Q.Sella 4</t>
  </si>
  <si>
    <t>24.21.42</t>
  </si>
  <si>
    <t>Via Q.Sella 2</t>
  </si>
  <si>
    <t>24.21.43</t>
  </si>
  <si>
    <t>Via Righi/G.Cesare</t>
  </si>
  <si>
    <t>24.21.44</t>
  </si>
  <si>
    <t>Via Righi 4</t>
  </si>
  <si>
    <t>24.21.45</t>
  </si>
  <si>
    <t>Via Righi 6</t>
  </si>
  <si>
    <t>24.21.46</t>
  </si>
  <si>
    <t>Via Righi 8</t>
  </si>
  <si>
    <t>24.21.47</t>
  </si>
  <si>
    <t>Via Edison 2</t>
  </si>
  <si>
    <t>24.21.48</t>
  </si>
  <si>
    <t>Via Edison 4</t>
  </si>
  <si>
    <t>24.21.49</t>
  </si>
  <si>
    <t>Via G.Cesare 62</t>
  </si>
  <si>
    <t>24.23</t>
  </si>
  <si>
    <t>407/8/9</t>
  </si>
  <si>
    <t>Via S.D.Savio 12/24</t>
  </si>
  <si>
    <t>24.25</t>
  </si>
  <si>
    <t>Via Carnovali 43/63</t>
  </si>
  <si>
    <t>24.26.01</t>
  </si>
  <si>
    <t>Via Carnovali 5/7/9/27/29</t>
  </si>
  <si>
    <t>24.26.02</t>
  </si>
  <si>
    <t>Via Carnovali 11/13</t>
  </si>
  <si>
    <t>24.26.03</t>
  </si>
  <si>
    <t>Via Carnovali 23/25</t>
  </si>
  <si>
    <t>24.26.04</t>
  </si>
  <si>
    <t>Via Carnovali 15</t>
  </si>
  <si>
    <t>24.26.05</t>
  </si>
  <si>
    <t xml:space="preserve">BERGAMO </t>
  </si>
  <si>
    <t>Via Carnovali 17/19</t>
  </si>
  <si>
    <t>24.26.06</t>
  </si>
  <si>
    <t>Via Carnovali 21</t>
  </si>
  <si>
    <t>24.26.11</t>
  </si>
  <si>
    <t>Via Spino 27</t>
  </si>
  <si>
    <t>456/7</t>
  </si>
  <si>
    <t>Piazzale Visconti 1-2-3</t>
  </si>
  <si>
    <t>24.31</t>
  </si>
  <si>
    <t>da 461 a 468</t>
  </si>
  <si>
    <t>Zognina - Dall'Ovo, Da Campione, Bronzetti</t>
  </si>
  <si>
    <t>1913/20</t>
  </si>
  <si>
    <t>24.33</t>
  </si>
  <si>
    <t>da 471 a 474</t>
  </si>
  <si>
    <t>Via Monte Misma 2/8</t>
  </si>
  <si>
    <t>24.35</t>
  </si>
  <si>
    <t>Via P.Rovelli 36</t>
  </si>
  <si>
    <t>24.36.01/02/03/06</t>
  </si>
  <si>
    <t>482/3/4/7</t>
  </si>
  <si>
    <t>Zognina (c,d,e,f,) Cairoli 5-3/4/5/6</t>
  </si>
  <si>
    <t>24.36.04/05</t>
  </si>
  <si>
    <t>485/6</t>
  </si>
  <si>
    <t>Zognina (a,b) Cairoli 5-1/2</t>
  </si>
  <si>
    <t>24.36.07/08/09</t>
  </si>
  <si>
    <t>488/89/90</t>
  </si>
  <si>
    <t>Zognina (g,h,i,) Cairoli 5-7/8/9</t>
  </si>
  <si>
    <t>24.37.01/08</t>
  </si>
  <si>
    <t>491 e 498</t>
  </si>
  <si>
    <t>Via IV Novembre 72/1/8/9/10</t>
  </si>
  <si>
    <t>24.37.02</t>
  </si>
  <si>
    <t>Via IV Novembre 72/2</t>
  </si>
  <si>
    <t>24.37.03</t>
  </si>
  <si>
    <t>Via IV Novembre 72/3</t>
  </si>
  <si>
    <t>24.37.04</t>
  </si>
  <si>
    <t>Via IV Novembre 72/4</t>
  </si>
  <si>
    <t>24.37.05</t>
  </si>
  <si>
    <t>Via IV Novembre 72/5</t>
  </si>
  <si>
    <t>24.37.06</t>
  </si>
  <si>
    <t>Via IV Novembre 72/6</t>
  </si>
  <si>
    <t>24.37.07</t>
  </si>
  <si>
    <t>Via IV Novembre 72/7</t>
  </si>
  <si>
    <t>24.38</t>
  </si>
  <si>
    <t>da 499 a 508</t>
  </si>
  <si>
    <t>Via Luzzatti 7/19 e 45/53</t>
  </si>
  <si>
    <t>1908/10</t>
  </si>
  <si>
    <t>24.39</t>
  </si>
  <si>
    <t>509/10</t>
  </si>
  <si>
    <t>Via Azzanella 31/39</t>
  </si>
  <si>
    <t>24.40</t>
  </si>
  <si>
    <t>da 511 a 518</t>
  </si>
  <si>
    <t>Via Luzzatti 21/29/31</t>
  </si>
  <si>
    <t>24.41</t>
  </si>
  <si>
    <t>519/20</t>
  </si>
  <si>
    <t>Via Daste e Spalenga</t>
  </si>
  <si>
    <t>24.42.01</t>
  </si>
  <si>
    <t>Via Brolis 10</t>
  </si>
  <si>
    <t>24.43</t>
  </si>
  <si>
    <t>Via Ungaretti 31 (agev. locaz.)</t>
  </si>
  <si>
    <t>conduz. 2 - patti in deroga</t>
  </si>
  <si>
    <t>24.44</t>
  </si>
  <si>
    <t>526/7</t>
  </si>
  <si>
    <t>Via Galmozzi 10</t>
  </si>
  <si>
    <t>24.45</t>
  </si>
  <si>
    <t>528/9</t>
  </si>
  <si>
    <t>Via M.L.King 105 e 111</t>
  </si>
  <si>
    <t>24.47.01</t>
  </si>
  <si>
    <t>Via Dell'Era 12 a/b/c</t>
  </si>
  <si>
    <t>ex conduzione I</t>
  </si>
  <si>
    <t>24.47.02</t>
  </si>
  <si>
    <t>Via Dell'Era 2 d/e</t>
  </si>
  <si>
    <t>24.48.01/02</t>
  </si>
  <si>
    <t>2089 e 2091</t>
  </si>
  <si>
    <t>P.le Aquileia - V. Madonna dei campi  - V. Tagliamento</t>
  </si>
  <si>
    <t>canone moderato</t>
  </si>
  <si>
    <t>24.06.07</t>
  </si>
  <si>
    <t>24.12.10</t>
  </si>
  <si>
    <t>Via Costantina 25</t>
  </si>
  <si>
    <t>24.14.21</t>
  </si>
  <si>
    <t>Via Curie 8-6-4-2</t>
  </si>
  <si>
    <t>24.16.29</t>
  </si>
  <si>
    <t>Via Toscanini 5-7-9</t>
  </si>
  <si>
    <t>24.16.34</t>
  </si>
  <si>
    <t>Via Giordano 5-7</t>
  </si>
  <si>
    <t>24.19</t>
  </si>
  <si>
    <t>da 342 a 350</t>
  </si>
  <si>
    <t>Via Mattioli - Polaresco</t>
  </si>
  <si>
    <t>1959/60</t>
  </si>
  <si>
    <t>24.24.01/02</t>
  </si>
  <si>
    <t>410/11</t>
  </si>
  <si>
    <t>Via da Campione 8 e 8bis</t>
  </si>
  <si>
    <t>24.26.07</t>
  </si>
  <si>
    <t>Via Carnovali 3h/3g</t>
  </si>
  <si>
    <t>24.26.08</t>
  </si>
  <si>
    <t>Via Carnovali 3f/3e</t>
  </si>
  <si>
    <t>24.26.09</t>
  </si>
  <si>
    <t>Via Carnovali 3b/3a</t>
  </si>
  <si>
    <t>24.26.10</t>
  </si>
  <si>
    <t>Via Carnovali 3c</t>
  </si>
  <si>
    <t>24.30</t>
  </si>
  <si>
    <t>458/59/60</t>
  </si>
  <si>
    <t>Via Codussi 16/30</t>
  </si>
  <si>
    <t>1951/53</t>
  </si>
  <si>
    <t>24.06.28</t>
  </si>
  <si>
    <t>Via Suardi 18</t>
  </si>
  <si>
    <t>24.06.29</t>
  </si>
  <si>
    <t>Via Noli 19</t>
  </si>
  <si>
    <t>24.07.04</t>
  </si>
  <si>
    <t>Viale Venezia 11/21</t>
  </si>
  <si>
    <t>24.28</t>
  </si>
  <si>
    <t>da 446 a 455</t>
  </si>
  <si>
    <t>Via Celadina dal 19 al 41</t>
  </si>
  <si>
    <t>1955/56</t>
  </si>
  <si>
    <t>24.14.24</t>
  </si>
  <si>
    <t>Via Curie 10-12-14-16</t>
  </si>
  <si>
    <t>24.15.06</t>
  </si>
  <si>
    <t>Via 4 Novembre 36</t>
  </si>
  <si>
    <t>24.15.13</t>
  </si>
  <si>
    <t>Via 4 Novembre 38</t>
  </si>
  <si>
    <t>24.16.32</t>
  </si>
  <si>
    <t>Via Giordano 8</t>
  </si>
  <si>
    <t>24.21.12</t>
  </si>
  <si>
    <t>Via Galilei 1/3</t>
  </si>
  <si>
    <t>24.22.01</t>
  </si>
  <si>
    <t>Via Pasteur 8-6-4-2</t>
  </si>
  <si>
    <t>24.22.02</t>
  </si>
  <si>
    <t>Via Curie 7-9</t>
  </si>
  <si>
    <t>totali</t>
  </si>
  <si>
    <t>4.01.17</t>
  </si>
  <si>
    <t>ALBINO</t>
  </si>
  <si>
    <t>Via Einaudi 2</t>
  </si>
  <si>
    <t>4.01.24</t>
  </si>
  <si>
    <t>Via Manzoni 4</t>
  </si>
  <si>
    <t>4.01.25</t>
  </si>
  <si>
    <t>Via Europa 4</t>
  </si>
  <si>
    <t>4.01.26</t>
  </si>
  <si>
    <t>Via Mazzolari 2</t>
  </si>
  <si>
    <t>4.01.32</t>
  </si>
  <si>
    <t>Via Europa 23</t>
  </si>
  <si>
    <t>4.01.33</t>
  </si>
  <si>
    <t>Via Cavour 16</t>
  </si>
  <si>
    <t>4.01.35</t>
  </si>
  <si>
    <t>Via Perola 2</t>
  </si>
  <si>
    <t>4.01.36</t>
  </si>
  <si>
    <t>Via Sottocorna 39</t>
  </si>
  <si>
    <t>4.01.37</t>
  </si>
  <si>
    <t>5.01.03</t>
  </si>
  <si>
    <t>ALME'</t>
  </si>
  <si>
    <t>Via dei Sentieri 13/13A</t>
  </si>
  <si>
    <t>8.01.18</t>
  </si>
  <si>
    <t>ALZANO LOMBARDO</t>
  </si>
  <si>
    <t>Via Provinciale 5</t>
  </si>
  <si>
    <t>8.01.19</t>
  </si>
  <si>
    <t>12.01.03</t>
  </si>
  <si>
    <t>ARDESIO</t>
  </si>
  <si>
    <t>Via Fortino Basso 25</t>
  </si>
  <si>
    <t>26.01.01</t>
  </si>
  <si>
    <t>BIANZANO</t>
  </si>
  <si>
    <t>Via Provinciale 7</t>
  </si>
  <si>
    <t>28.01.02</t>
  </si>
  <si>
    <t>BOLGARE</t>
  </si>
  <si>
    <t>Via Dante 19</t>
  </si>
  <si>
    <t>30.02</t>
  </si>
  <si>
    <t>548/9</t>
  </si>
  <si>
    <t>BONATE SOPRA</t>
  </si>
  <si>
    <t>Via Piave 35-37</t>
  </si>
  <si>
    <t>31.01.04</t>
  </si>
  <si>
    <t>BONATE SOTTO</t>
  </si>
  <si>
    <t>Via Roma 22</t>
  </si>
  <si>
    <t>37.02.01</t>
  </si>
  <si>
    <t>BREMBATE SOTTO</t>
  </si>
  <si>
    <t>Via Grappa 7</t>
  </si>
  <si>
    <t>37.02.02</t>
  </si>
  <si>
    <t>Via Grappa 9</t>
  </si>
  <si>
    <t>38.01.15</t>
  </si>
  <si>
    <t>BREMBATE SOPRA</t>
  </si>
  <si>
    <t>Via Palestro 22</t>
  </si>
  <si>
    <t>38.02</t>
  </si>
  <si>
    <t>579/80</t>
  </si>
  <si>
    <t>Via Palestro 18</t>
  </si>
  <si>
    <t>40.01.05</t>
  </si>
  <si>
    <t>BRIGNANO GERA D'ADDA</t>
  </si>
  <si>
    <t>Piazza Marconi  1</t>
  </si>
  <si>
    <t>40.01.06</t>
  </si>
  <si>
    <t>P.za Marconi 1 - vicolo Bielotti</t>
  </si>
  <si>
    <t>conduz. H - concord. misto</t>
  </si>
  <si>
    <t>42.01.02</t>
  </si>
  <si>
    <t>BRUSAPORTO</t>
  </si>
  <si>
    <t>Via Brembo 1</t>
  </si>
  <si>
    <t>43.01.04</t>
  </si>
  <si>
    <t>CALCINATE</t>
  </si>
  <si>
    <t>Via Beretta 19</t>
  </si>
  <si>
    <t>44.01.08</t>
  </si>
  <si>
    <t>CALCIO</t>
  </si>
  <si>
    <t>Via Covo 21/27</t>
  </si>
  <si>
    <t>46.01.09</t>
  </si>
  <si>
    <t>CALUSCO D'ADDA</t>
  </si>
  <si>
    <t>Via Don Roncalli 337</t>
  </si>
  <si>
    <t>46.01.10</t>
  </si>
  <si>
    <t>Via Adda 120</t>
  </si>
  <si>
    <t>46.01.13</t>
  </si>
  <si>
    <t>Via A.Moro 187/175/139/127</t>
  </si>
  <si>
    <t>46.02</t>
  </si>
  <si>
    <t>653/4</t>
  </si>
  <si>
    <t>Via Adda 194/256</t>
  </si>
  <si>
    <t>46.03</t>
  </si>
  <si>
    <t>655/6</t>
  </si>
  <si>
    <t>Via Pertini 32</t>
  </si>
  <si>
    <t>47.01.06</t>
  </si>
  <si>
    <t>CALVENZANO</t>
  </si>
  <si>
    <t>Via Puccini 4</t>
  </si>
  <si>
    <t>49.01.04</t>
  </si>
  <si>
    <t>CANONICA D'ADDA</t>
  </si>
  <si>
    <t>Via Torino 8</t>
  </si>
  <si>
    <t>51.01.07</t>
  </si>
  <si>
    <t>CAPRIATE S.GERVASIO</t>
  </si>
  <si>
    <t>Via Barbarigo 3</t>
  </si>
  <si>
    <t>52.01.04</t>
  </si>
  <si>
    <t>CAPRINO BERGAMASCO</t>
  </si>
  <si>
    <t>Via Ca' di Olfi 3</t>
  </si>
  <si>
    <t>53.01.08</t>
  </si>
  <si>
    <t>CARAVAGGIO</t>
  </si>
  <si>
    <t>Via S.Rocco 35/37</t>
  </si>
  <si>
    <t>53.01.10</t>
  </si>
  <si>
    <t>Via Ferrario 7</t>
  </si>
  <si>
    <t>53.01.11</t>
  </si>
  <si>
    <t>Via Ferrario 5</t>
  </si>
  <si>
    <t>53.01.12</t>
  </si>
  <si>
    <t>Via Pancera 6-4-2</t>
  </si>
  <si>
    <t>53.01.13</t>
  </si>
  <si>
    <t>Via Pancera 1</t>
  </si>
  <si>
    <t>53.01.14</t>
  </si>
  <si>
    <t>Via Cantu' 12/14/16</t>
  </si>
  <si>
    <t>53.01.15</t>
  </si>
  <si>
    <t>Via Martiri della Liberta' 8</t>
  </si>
  <si>
    <t>53.01.16</t>
  </si>
  <si>
    <t>Via Martiri della Liberta' 10</t>
  </si>
  <si>
    <t>53.01.26</t>
  </si>
  <si>
    <t>Via Cantù 18/28</t>
  </si>
  <si>
    <t>58.01.02</t>
  </si>
  <si>
    <t>CASAZZA</t>
  </si>
  <si>
    <t>Via Donizetti 6</t>
  </si>
  <si>
    <t>62.01.11</t>
  </si>
  <si>
    <t>CASTELLI CALEPIO</t>
  </si>
  <si>
    <t>Via Bellini 48</t>
  </si>
  <si>
    <t>64.01.02</t>
  </si>
  <si>
    <t>CASTIONE DELLA PRES.</t>
  </si>
  <si>
    <t>Via Dante Alighieri</t>
  </si>
  <si>
    <t>65.01.07</t>
  </si>
  <si>
    <t>CASTRO</t>
  </si>
  <si>
    <t>Via Zubani 1</t>
  </si>
  <si>
    <t>70.01.09</t>
  </si>
  <si>
    <t>CENE</t>
  </si>
  <si>
    <t>Via XXIV Aprile 77/79</t>
  </si>
  <si>
    <t>70.01.11</t>
  </si>
  <si>
    <t>Via D.Alighieri 7</t>
  </si>
  <si>
    <t>70.01.12</t>
  </si>
  <si>
    <t>Via Bellora 64/a-b-c-d-e-f</t>
  </si>
  <si>
    <t>72.01.02</t>
  </si>
  <si>
    <t>CHIGNOLO D'ISOLA</t>
  </si>
  <si>
    <t>Via Verdi 2</t>
  </si>
  <si>
    <t>73.01.05</t>
  </si>
  <si>
    <t>CHIUDUNO</t>
  </si>
  <si>
    <t>Via Montanari 42</t>
  </si>
  <si>
    <t>73.01.06</t>
  </si>
  <si>
    <t>Via A. Moro 93</t>
  </si>
  <si>
    <t>74.01.11</t>
  </si>
  <si>
    <t>CISANO BERGAMASCO</t>
  </si>
  <si>
    <t>Via Sombrini 1</t>
  </si>
  <si>
    <t>74.01.12</t>
  </si>
  <si>
    <t>Via Sombrini 11</t>
  </si>
  <si>
    <t>76.01.03</t>
  </si>
  <si>
    <t>CIVIDATE AL PIANO</t>
  </si>
  <si>
    <t>Via Gramsci 19</t>
  </si>
  <si>
    <t>77.01.10</t>
  </si>
  <si>
    <t>CLUSONE</t>
  </si>
  <si>
    <t>Via Nikolayewka 1</t>
  </si>
  <si>
    <t>77.01.12</t>
  </si>
  <si>
    <t>Via S.Alessandro 80/A</t>
  </si>
  <si>
    <t>77.02</t>
  </si>
  <si>
    <t>809/10</t>
  </si>
  <si>
    <t>Via Nikolayewka 18/20</t>
  </si>
  <si>
    <t>80.01.02</t>
  </si>
  <si>
    <t>COLZATE</t>
  </si>
  <si>
    <t>Via XI Febbraio 19/a-b</t>
  </si>
  <si>
    <t>81.01.01</t>
  </si>
  <si>
    <t>COMUNNUOVO</t>
  </si>
  <si>
    <t>Via Marconi 26</t>
  </si>
  <si>
    <t>81.01.05</t>
  </si>
  <si>
    <t>Via Don Mangili</t>
  </si>
  <si>
    <t>cond. G mista</t>
  </si>
  <si>
    <t>83.01.01</t>
  </si>
  <si>
    <t>CORTENUOVA</t>
  </si>
  <si>
    <t>Via Cividate 2</t>
  </si>
  <si>
    <t>83.01.02</t>
  </si>
  <si>
    <t>Via Europa 2</t>
  </si>
  <si>
    <t>84.01.03</t>
  </si>
  <si>
    <t>COSTA MEZZATE</t>
  </si>
  <si>
    <t>Via Marconi 21</t>
  </si>
  <si>
    <t>84.01.04</t>
  </si>
  <si>
    <t>Via Cortinovis 2</t>
  </si>
  <si>
    <t>86.01.07</t>
  </si>
  <si>
    <t>COSTA VOLPINO</t>
  </si>
  <si>
    <t>Via Boschetta 7/7A</t>
  </si>
  <si>
    <t>86.01.08</t>
  </si>
  <si>
    <t>Via Degli Alpini 4/14</t>
  </si>
  <si>
    <t>87.01.04</t>
  </si>
  <si>
    <t>COVO</t>
  </si>
  <si>
    <t>Via San Lazzaro 24/a</t>
  </si>
  <si>
    <t>91.01.24</t>
  </si>
  <si>
    <t>DALMINE</t>
  </si>
  <si>
    <t>Via Colleoni 21/A-23/B</t>
  </si>
  <si>
    <t>91.01.27</t>
  </si>
  <si>
    <t>Via Sora 31/35</t>
  </si>
  <si>
    <t>91.01.28</t>
  </si>
  <si>
    <t>Via Guzzanica 3 - Gardenie 7</t>
  </si>
  <si>
    <t>91.02</t>
  </si>
  <si>
    <t>886/7</t>
  </si>
  <si>
    <t>Via P.Giovanni XXIII 7</t>
  </si>
  <si>
    <t>91.03.01</t>
  </si>
  <si>
    <t>Via Divisione Acqui 1</t>
  </si>
  <si>
    <t>101.01.04</t>
  </si>
  <si>
    <t>FONTANELLA</t>
  </si>
  <si>
    <t>Via Circonvallazione 40</t>
  </si>
  <si>
    <t>104.02.01</t>
  </si>
  <si>
    <t>FORESTO SPARSO</t>
  </si>
  <si>
    <t>Via Angelli 49</t>
  </si>
  <si>
    <t>107.01.02</t>
  </si>
  <si>
    <t>GANDELLINO</t>
  </si>
  <si>
    <t>Via Grabiasca 10</t>
  </si>
  <si>
    <t>108.01.07</t>
  </si>
  <si>
    <t>GANDINO</t>
  </si>
  <si>
    <t>Via Ca' Antonelli 31</t>
  </si>
  <si>
    <t>111.01.04</t>
  </si>
  <si>
    <t>GAZZANIGA</t>
  </si>
  <si>
    <t>Via Manni 25/a</t>
  </si>
  <si>
    <t>111.01.08</t>
  </si>
  <si>
    <t>Via Angeletti 11/13</t>
  </si>
  <si>
    <t>111.02</t>
  </si>
  <si>
    <t>951/2/3</t>
  </si>
  <si>
    <t>Via Manni 1/3/5</t>
  </si>
  <si>
    <t>113.01.02</t>
  </si>
  <si>
    <t>GHISALBA</t>
  </si>
  <si>
    <t>Via Aldo Moro 2</t>
  </si>
  <si>
    <t>114.01.05</t>
  </si>
  <si>
    <t>GORLAGO</t>
  </si>
  <si>
    <t>Via T.Tasso 18</t>
  </si>
  <si>
    <t>114.02</t>
  </si>
  <si>
    <t>960/1</t>
  </si>
  <si>
    <t>Via Bonetti 54/56</t>
  </si>
  <si>
    <t>114.03</t>
  </si>
  <si>
    <t>962/3</t>
  </si>
  <si>
    <t>Via Trovenzi 59/Italia 15</t>
  </si>
  <si>
    <t>115.01</t>
  </si>
  <si>
    <t>GORLE</t>
  </si>
  <si>
    <t>Via Don Mazzucotelli 10</t>
  </si>
  <si>
    <t>118.01.06</t>
  </si>
  <si>
    <t>GROMO</t>
  </si>
  <si>
    <t>Via Bisaccia 15</t>
  </si>
  <si>
    <t>120.01.08</t>
  </si>
  <si>
    <t>GRUMELLO DEL MONTE</t>
  </si>
  <si>
    <t>Via Ferrari 64</t>
  </si>
  <si>
    <t>120.01.10</t>
  </si>
  <si>
    <t>Via Martinazzo 65</t>
  </si>
  <si>
    <t>124.01.06</t>
  </si>
  <si>
    <t xml:space="preserve">LEFFE </t>
  </si>
  <si>
    <t>Via Cap.Lucchini 31/33</t>
  </si>
  <si>
    <t>125.01.04</t>
  </si>
  <si>
    <t>LENNA</t>
  </si>
  <si>
    <t>Via Fontanile 25</t>
  </si>
  <si>
    <t>126.01.03</t>
  </si>
  <si>
    <t>LEVATE</t>
  </si>
  <si>
    <t>Via Donizetti 3</t>
  </si>
  <si>
    <t>128.01.16</t>
  </si>
  <si>
    <t>LOVERE</t>
  </si>
  <si>
    <t>Via Gallini 11</t>
  </si>
  <si>
    <t>128.01.17</t>
  </si>
  <si>
    <t>Via S.Francesco 19/17</t>
  </si>
  <si>
    <t>128.01.18</t>
  </si>
  <si>
    <t>Villaggio Borlezza 1/2/3/4</t>
  </si>
  <si>
    <t>128.01.19</t>
  </si>
  <si>
    <t>Via Milano 1</t>
  </si>
  <si>
    <t>128.01.20</t>
  </si>
  <si>
    <t>Via Parte 4/a-b-c</t>
  </si>
  <si>
    <t>131.01.01</t>
  </si>
  <si>
    <t>MADONE</t>
  </si>
  <si>
    <t>Via Carso 5</t>
  </si>
  <si>
    <t>132.01.03</t>
  </si>
  <si>
    <t>MAPELLO</t>
  </si>
  <si>
    <t>Via Pascoli 1</t>
  </si>
  <si>
    <t>133.01.10</t>
  </si>
  <si>
    <t>MARTINENGO</t>
  </si>
  <si>
    <t>Via Gramsci 2/A-B</t>
  </si>
  <si>
    <t>133.01.13</t>
  </si>
  <si>
    <t>Via A.Moro 6/a-b-c</t>
  </si>
  <si>
    <t>133.01.14</t>
  </si>
  <si>
    <t>Via Gramsci 6</t>
  </si>
  <si>
    <t>133.02</t>
  </si>
  <si>
    <t>1040/1</t>
  </si>
  <si>
    <t>Via Gramsci 10</t>
  </si>
  <si>
    <t>133.03</t>
  </si>
  <si>
    <t>1042/3</t>
  </si>
  <si>
    <t>Via A.Moro 4/a-b</t>
  </si>
  <si>
    <t>135.01.04</t>
  </si>
  <si>
    <t>MISANO GERA D'ADDA</t>
  </si>
  <si>
    <t>Via Trai 1</t>
  </si>
  <si>
    <t>137.01.00</t>
  </si>
  <si>
    <t>MONASTEROLO D.CASTELLO</t>
  </si>
  <si>
    <t>Via Alla Fonte 3C</t>
  </si>
  <si>
    <t>140.01.01</t>
  </si>
  <si>
    <t>MORENGO</t>
  </si>
  <si>
    <t>Via L.Da Vinci 1</t>
  </si>
  <si>
    <t>144.01.09</t>
  </si>
  <si>
    <t>NEMBRO</t>
  </si>
  <si>
    <t>Via Roma 45/B</t>
  </si>
  <si>
    <t>144.01.10</t>
  </si>
  <si>
    <t>Via Nembrini 8/a-b-c</t>
  </si>
  <si>
    <t>144.01.11</t>
  </si>
  <si>
    <t>Via Nembrini 2/A</t>
  </si>
  <si>
    <t>144.01.12</t>
  </si>
  <si>
    <t>Via Nembrini 2/B</t>
  </si>
  <si>
    <t>144.01.13</t>
  </si>
  <si>
    <t>Via Rotone 21</t>
  </si>
  <si>
    <t>152.01.03</t>
  </si>
  <si>
    <t>OSIO SOPRA</t>
  </si>
  <si>
    <t>Via Montessori 3</t>
  </si>
  <si>
    <t>153.01.07</t>
  </si>
  <si>
    <t>OSIO SOTTO</t>
  </si>
  <si>
    <t>Via XXVAprile 7 /Via Manzoni 1</t>
  </si>
  <si>
    <t>153.01.08</t>
  </si>
  <si>
    <t>Via Tasso 7</t>
  </si>
  <si>
    <t>156.01.03</t>
  </si>
  <si>
    <t>PALAZZAGO</t>
  </si>
  <si>
    <t>Via Alborghetto 4</t>
  </si>
  <si>
    <t>157.01.07</t>
  </si>
  <si>
    <t>PALOSCO</t>
  </si>
  <si>
    <t>Via Trento 6</t>
  </si>
  <si>
    <t>157.01.08</t>
  </si>
  <si>
    <t>Via F.lli Cervi 23</t>
  </si>
  <si>
    <t>160.01.03</t>
  </si>
  <si>
    <t>PEDRENGO</t>
  </si>
  <si>
    <t>Via Levata 5</t>
  </si>
  <si>
    <t>164.01.02</t>
  </si>
  <si>
    <t>PIAZZA BREMBANA</t>
  </si>
  <si>
    <t>Via La Madonnina 7/9</t>
  </si>
  <si>
    <t>168.01.05</t>
  </si>
  <si>
    <t>PONTE NOSSA</t>
  </si>
  <si>
    <t>Via Medaglie d'Oro Lav.</t>
  </si>
  <si>
    <t>168.01.07</t>
  </si>
  <si>
    <t>Via Romelli 9/11</t>
  </si>
  <si>
    <t>168.01.08</t>
  </si>
  <si>
    <t>Via Romelli 13-15</t>
  </si>
  <si>
    <t>170.01.10</t>
  </si>
  <si>
    <t>PONTE SAN PIETRO</t>
  </si>
  <si>
    <t>Via Carducci (Flavia)</t>
  </si>
  <si>
    <t>170.01.13</t>
  </si>
  <si>
    <t>Via Diaz 16</t>
  </si>
  <si>
    <t>170.01.24</t>
  </si>
  <si>
    <t>Via Don Foiadelli 1</t>
  </si>
  <si>
    <t>170.01.26</t>
  </si>
  <si>
    <t>Via Carducci 6</t>
  </si>
  <si>
    <t>170.01.27</t>
  </si>
  <si>
    <t>Via XXIV Maggio 20/22</t>
  </si>
  <si>
    <t>170.01.28</t>
  </si>
  <si>
    <t>Via M.Polo 16</t>
  </si>
  <si>
    <t>170.01.31</t>
  </si>
  <si>
    <t>Via Colombo 9</t>
  </si>
  <si>
    <t>171.01.04</t>
  </si>
  <si>
    <t>PONTIDA</t>
  </si>
  <si>
    <t>Via Manzoni 44</t>
  </si>
  <si>
    <t>173.01.08</t>
  </si>
  <si>
    <t>PRADALUNGA</t>
  </si>
  <si>
    <t>Via 1 Maggio 14/16</t>
  </si>
  <si>
    <t>173.02</t>
  </si>
  <si>
    <t>1186/7</t>
  </si>
  <si>
    <t>Via 1 Maggio 5/a - b</t>
  </si>
  <si>
    <t>178.01.06</t>
  </si>
  <si>
    <t>RANICA</t>
  </si>
  <si>
    <t>Via Matteotti 4</t>
  </si>
  <si>
    <t>178.01.07</t>
  </si>
  <si>
    <t>Via Presolana 24</t>
  </si>
  <si>
    <t>178.02</t>
  </si>
  <si>
    <t>1201/2</t>
  </si>
  <si>
    <t>Via Matteotti 8</t>
  </si>
  <si>
    <t>182.01.01</t>
  </si>
  <si>
    <t>ROGNO</t>
  </si>
  <si>
    <t>Via Dei Mori 12</t>
  </si>
  <si>
    <t>182.01.02</t>
  </si>
  <si>
    <t>Via Carducci 1</t>
  </si>
  <si>
    <t>183.01.17</t>
  </si>
  <si>
    <t>ROMANO LOMBARDO</t>
  </si>
  <si>
    <t>Via Garavelli 15</t>
  </si>
  <si>
    <t>183.01.18</t>
  </si>
  <si>
    <t>Via Maggioni 14/20</t>
  </si>
  <si>
    <t>183.01.19</t>
  </si>
  <si>
    <t>Via Liguria 26</t>
  </si>
  <si>
    <t>12 moderato + 20 sociale</t>
  </si>
  <si>
    <t>Via Liguria 22</t>
  </si>
  <si>
    <t>183.02</t>
  </si>
  <si>
    <t>1222/3/4</t>
  </si>
  <si>
    <t>Via Marconi 48/50/52</t>
  </si>
  <si>
    <t>188.01.10</t>
  </si>
  <si>
    <t>SAN GIOVANNI BIANCO</t>
  </si>
  <si>
    <t>Via Cariani 33/35</t>
  </si>
  <si>
    <t>188.01.11</t>
  </si>
  <si>
    <t>Via Busi Cariani 29/31</t>
  </si>
  <si>
    <t>190.01.07</t>
  </si>
  <si>
    <t>SAN PELLEGRINO T.</t>
  </si>
  <si>
    <t>Via Pregalleno 2</t>
  </si>
  <si>
    <t>192.01.04</t>
  </si>
  <si>
    <t>SANT'OMOBONO</t>
  </si>
  <si>
    <t>Via Elia Frosio 4</t>
  </si>
  <si>
    <t>193.01.12</t>
  </si>
  <si>
    <t>SARNICO</t>
  </si>
  <si>
    <t>Via Monte Grappa 8 res.anz.</t>
  </si>
  <si>
    <t>194.01.07</t>
  </si>
  <si>
    <t>SCANZOROSCIATE</t>
  </si>
  <si>
    <t>Via Cervi 26</t>
  </si>
  <si>
    <t>194.01.08</t>
  </si>
  <si>
    <t>Via De Gasperi 2-4-6</t>
  </si>
  <si>
    <t>198.01.13</t>
  </si>
  <si>
    <t>SERIATE</t>
  </si>
  <si>
    <t>Via Garibaldi 14</t>
  </si>
  <si>
    <t>198.01.14</t>
  </si>
  <si>
    <t>Via Verdi 9</t>
  </si>
  <si>
    <t>198.01.16</t>
  </si>
  <si>
    <t>Via Garibaldi 2</t>
  </si>
  <si>
    <t>198.01.22</t>
  </si>
  <si>
    <t>Via Granger 2</t>
  </si>
  <si>
    <t>198.01.23</t>
  </si>
  <si>
    <t>Via Granger 4</t>
  </si>
  <si>
    <t>198.01.25</t>
  </si>
  <si>
    <t>Via Degli Alpini 8</t>
  </si>
  <si>
    <t>198.01.26</t>
  </si>
  <si>
    <t>Via Degli Alpini 12</t>
  </si>
  <si>
    <t>198.02</t>
  </si>
  <si>
    <t>1307/8</t>
  </si>
  <si>
    <t>Via Garibaldi 2 E</t>
  </si>
  <si>
    <t>204.01.05</t>
  </si>
  <si>
    <t>SOVERE</t>
  </si>
  <si>
    <t>Via  degli Alpini 3</t>
  </si>
  <si>
    <t>205.01.01</t>
  </si>
  <si>
    <t>SPINONE</t>
  </si>
  <si>
    <t>Via Mameli 4</t>
  </si>
  <si>
    <t>206.02.01</t>
  </si>
  <si>
    <t>SPIRANO</t>
  </si>
  <si>
    <t>Via Fiume 7</t>
  </si>
  <si>
    <t>207.01.10</t>
  </si>
  <si>
    <t>STEZZANO</t>
  </si>
  <si>
    <t>Via Molino 2</t>
  </si>
  <si>
    <t>207.01.11</t>
  </si>
  <si>
    <t>Via Molino 4</t>
  </si>
  <si>
    <t>207.01.12</t>
  </si>
  <si>
    <t>Via Molino 6</t>
  </si>
  <si>
    <t>207.01.13</t>
  </si>
  <si>
    <t>Via Molino 6/A</t>
  </si>
  <si>
    <t>207.01.14</t>
  </si>
  <si>
    <t>Via Magellano 8</t>
  </si>
  <si>
    <t>207.01.16</t>
  </si>
  <si>
    <t>Via Zanchi 7/7a</t>
  </si>
  <si>
    <t>207.01.17</t>
  </si>
  <si>
    <t>Via Zanchi 9/11/13/15</t>
  </si>
  <si>
    <t>212.01.03</t>
  </si>
  <si>
    <t>TELGATE</t>
  </si>
  <si>
    <t>Via Sabotino 5/a</t>
  </si>
  <si>
    <t>214.01.06</t>
  </si>
  <si>
    <t>TORRE BOLDONE</t>
  </si>
  <si>
    <t>Via T.Tasso 15</t>
  </si>
  <si>
    <t>214.01.08</t>
  </si>
  <si>
    <t>Via Caniana 12-14</t>
  </si>
  <si>
    <t>conduzione J</t>
  </si>
  <si>
    <t>214.02</t>
  </si>
  <si>
    <t>1368/9</t>
  </si>
  <si>
    <t>Viale Colombera 16</t>
  </si>
  <si>
    <t>216.01.01</t>
  </si>
  <si>
    <t>TORRE DE' ROVERI</t>
  </si>
  <si>
    <t>Via Donizetti 11</t>
  </si>
  <si>
    <t>218.01.07</t>
  </si>
  <si>
    <t>TRESCORE BALNEARIO</t>
  </si>
  <si>
    <t>Via Abbadia 30</t>
  </si>
  <si>
    <t>218.01.11</t>
  </si>
  <si>
    <t>Via Aeronautica 1-2-3-4</t>
  </si>
  <si>
    <t>218.02</t>
  </si>
  <si>
    <t>1400/1</t>
  </si>
  <si>
    <t>Via Benti 15 a/b</t>
  </si>
  <si>
    <t>218.03.01</t>
  </si>
  <si>
    <t>Via Aldo Moro 35</t>
  </si>
  <si>
    <t>218.03.02</t>
  </si>
  <si>
    <t>219.01.19</t>
  </si>
  <si>
    <t>TREVIGLIO</t>
  </si>
  <si>
    <t>Via M.Polo 12/14/16</t>
  </si>
  <si>
    <t>219.01.21</t>
  </si>
  <si>
    <t>Via Dei Mulini 5/7/9/11</t>
  </si>
  <si>
    <t>219.01.22</t>
  </si>
  <si>
    <t>Via M.Polo 20/20a/18</t>
  </si>
  <si>
    <t>219.01.29</t>
  </si>
  <si>
    <t>Via Cellini 9</t>
  </si>
  <si>
    <t>219.01.30</t>
  </si>
  <si>
    <t>Via Cellini 7</t>
  </si>
  <si>
    <t>219.01.35</t>
  </si>
  <si>
    <t>Via XX Settembre 3/5</t>
  </si>
  <si>
    <t>219.01.36</t>
  </si>
  <si>
    <t>Via Dei Mulini 13/15</t>
  </si>
  <si>
    <t>219.01.37</t>
  </si>
  <si>
    <t>Via M.Polo 4/2</t>
  </si>
  <si>
    <t>219.01.38</t>
  </si>
  <si>
    <t>Via Monti 9/11/13/15</t>
  </si>
  <si>
    <t>219.01.39</t>
  </si>
  <si>
    <t>Via Dei Mulini 10/20</t>
  </si>
  <si>
    <t>219.01.40</t>
  </si>
  <si>
    <t>Via Jenner 11</t>
  </si>
  <si>
    <t>219.01.41</t>
  </si>
  <si>
    <t>Via Piazzoni 21</t>
  </si>
  <si>
    <t>219.01.42</t>
  </si>
  <si>
    <t>Via Fattori 1/11 - Della Pace</t>
  </si>
  <si>
    <t>219.01.58</t>
  </si>
  <si>
    <t>Via Del Bosco 27</t>
  </si>
  <si>
    <t>219.01.59</t>
  </si>
  <si>
    <t>Via Jenner 12</t>
  </si>
  <si>
    <t>219.01.61</t>
  </si>
  <si>
    <t>Via Padova 12/16</t>
  </si>
  <si>
    <t>219.01.62</t>
  </si>
  <si>
    <t>Via Peschiera 38</t>
  </si>
  <si>
    <t>219.01.63</t>
  </si>
  <si>
    <t>Via Peschiera 40</t>
  </si>
  <si>
    <t>219.01.64</t>
  </si>
  <si>
    <t>Via Peschiera 30/32</t>
  </si>
  <si>
    <t>219.01.65</t>
  </si>
  <si>
    <t>Via Peschiera 21/23</t>
  </si>
  <si>
    <t>219.02.01</t>
  </si>
  <si>
    <t>Via Forze Armate 5/9</t>
  </si>
  <si>
    <t>219.02.02</t>
  </si>
  <si>
    <t>Via Crippa 36</t>
  </si>
  <si>
    <t>219.03</t>
  </si>
  <si>
    <t>1457-8-9</t>
  </si>
  <si>
    <t>Via Filzi 11/13/15</t>
  </si>
  <si>
    <t>219.04</t>
  </si>
  <si>
    <t>1460/1</t>
  </si>
  <si>
    <t>219.05.01</t>
  </si>
  <si>
    <t>Via Pasteur 18</t>
  </si>
  <si>
    <t>1960/61</t>
  </si>
  <si>
    <t>219.05.02</t>
  </si>
  <si>
    <t>Via Pasteur 20</t>
  </si>
  <si>
    <t>219.06.00</t>
  </si>
  <si>
    <t>1464/5</t>
  </si>
  <si>
    <t>Via Pasteur 22/24</t>
  </si>
  <si>
    <t>219.07.00</t>
  </si>
  <si>
    <t>1466/7</t>
  </si>
  <si>
    <t>Via Terni 30/A e B</t>
  </si>
  <si>
    <t>220.01.05</t>
  </si>
  <si>
    <t>TREVIOLO</t>
  </si>
  <si>
    <t>Via Galetti 50</t>
  </si>
  <si>
    <t>222.01.06</t>
  </si>
  <si>
    <t>URGNANO</t>
  </si>
  <si>
    <t>Via Maffiola 87/b (Michelangelo)</t>
  </si>
  <si>
    <t>222.02</t>
  </si>
  <si>
    <t>1495/6</t>
  </si>
  <si>
    <t>Via Dei Ronchi 187 a/b</t>
  </si>
  <si>
    <t>222.03</t>
  </si>
  <si>
    <t>1497/8/9</t>
  </si>
  <si>
    <t>Laterale x Comunnuovo (Maffiola 87b)</t>
  </si>
  <si>
    <t>223.01.03</t>
  </si>
  <si>
    <t>VALBONDIONE</t>
  </si>
  <si>
    <t>223.02</t>
  </si>
  <si>
    <t>1501/2</t>
  </si>
  <si>
    <t>Via D.Galizzi 14/3</t>
  </si>
  <si>
    <t>39.01.05</t>
  </si>
  <si>
    <t>VAL BREMBILLA</t>
  </si>
  <si>
    <t>Via Valletta 28/30</t>
  </si>
  <si>
    <t>232.01.02</t>
  </si>
  <si>
    <t>VERDELLINO</t>
  </si>
  <si>
    <t>Corso Asia 1/a</t>
  </si>
  <si>
    <t>232.01.03</t>
  </si>
  <si>
    <t>Corso Africa 16</t>
  </si>
  <si>
    <t>232.01.05</t>
  </si>
  <si>
    <t>Corso Africa 20</t>
  </si>
  <si>
    <t>232.01.06</t>
  </si>
  <si>
    <t>Corso Asia 40/44</t>
  </si>
  <si>
    <t>232.02</t>
  </si>
  <si>
    <t>Via Oleandri 3 a/b</t>
  </si>
  <si>
    <t>233.01.06</t>
  </si>
  <si>
    <t>VERDELLO</t>
  </si>
  <si>
    <t>Via 1 Maggio 2/4</t>
  </si>
  <si>
    <t>233.01.08</t>
  </si>
  <si>
    <t>Via  Don Gnocchi 26</t>
  </si>
  <si>
    <t>234.01.08</t>
  </si>
  <si>
    <t xml:space="preserve">VERTOVA </t>
  </si>
  <si>
    <t>Viale Rimembranze 9</t>
  </si>
  <si>
    <t>234.01.09</t>
  </si>
  <si>
    <t>VERTOVA</t>
  </si>
  <si>
    <t>Via Convento 20</t>
  </si>
  <si>
    <t>238.01.04</t>
  </si>
  <si>
    <t>VILLA D'ADDA</t>
  </si>
  <si>
    <t>Via Ludrini 5b</t>
  </si>
  <si>
    <t>239.01.07</t>
  </si>
  <si>
    <t>VILLA D'ALME'</t>
  </si>
  <si>
    <t>Via Donizetti 1/A-B</t>
  </si>
  <si>
    <t>242.01.03</t>
  </si>
  <si>
    <t>VILLONGO</t>
  </si>
  <si>
    <t>Via Volta 8</t>
  </si>
  <si>
    <t>244.01.02</t>
  </si>
  <si>
    <t>ZANDOBBIO</t>
  </si>
  <si>
    <t>Via Doppoli 4</t>
  </si>
  <si>
    <t>245.01.04</t>
  </si>
  <si>
    <t>ZANICA</t>
  </si>
  <si>
    <t>Via Manzoni 3</t>
  </si>
  <si>
    <t>245.01.07</t>
  </si>
  <si>
    <t>Via Caravaggio 3-5</t>
  </si>
  <si>
    <t>245.01.08</t>
  </si>
  <si>
    <t>ZOGNO</t>
  </si>
  <si>
    <t>246.01.18</t>
  </si>
  <si>
    <t>Via Spino al Brembo 10</t>
  </si>
  <si>
    <t>246.01.19</t>
  </si>
  <si>
    <t>Via degli Alpini 18</t>
  </si>
  <si>
    <t>246.02</t>
  </si>
  <si>
    <t>1591/2</t>
  </si>
  <si>
    <t>Via Endenna Brolo 14/16</t>
  </si>
  <si>
    <t>23.209</t>
  </si>
  <si>
    <t>Via Oleandri 4</t>
  </si>
  <si>
    <t>ALLOGGI</t>
  </si>
  <si>
    <t>46.99.99</t>
  </si>
  <si>
    <t>P.L. Capora - Mozart Moro Pertini</t>
  </si>
  <si>
    <t>47.01.08</t>
  </si>
  <si>
    <t>Q.re Le Vesture</t>
  </si>
  <si>
    <t>0013A0010001</t>
  </si>
  <si>
    <t>0012A010001/02</t>
  </si>
  <si>
    <t>0207A0010001</t>
  </si>
  <si>
    <t>B.go Palazzo</t>
  </si>
  <si>
    <t xml:space="preserve">TOTALE </t>
  </si>
  <si>
    <t>localita'</t>
  </si>
  <si>
    <t>anno costr.</t>
  </si>
  <si>
    <t>1240123</t>
  </si>
  <si>
    <t>LECCO</t>
  </si>
  <si>
    <t>PIAZZA 5°ALPINI</t>
  </si>
  <si>
    <t>-</t>
  </si>
  <si>
    <t>1240201</t>
  </si>
  <si>
    <t>VIA TURBADA 12</t>
  </si>
  <si>
    <t>1240202</t>
  </si>
  <si>
    <t>VIA TURBADA 18</t>
  </si>
  <si>
    <t>1240203</t>
  </si>
  <si>
    <t>VIA TURBADA 20/22/24/26</t>
  </si>
  <si>
    <t>1240205</t>
  </si>
  <si>
    <t>VIA PRIV. GIOTTO 6</t>
  </si>
  <si>
    <t>1240301</t>
  </si>
  <si>
    <t>VIA ROCCOLO 9</t>
  </si>
  <si>
    <t>1240306</t>
  </si>
  <si>
    <t>VIA ROCCOLO 21/VIA GRANDI</t>
  </si>
  <si>
    <t>1240307</t>
  </si>
  <si>
    <t>VIA ROCCOLO 23/VIA GRANDI</t>
  </si>
  <si>
    <t>1240308</t>
  </si>
  <si>
    <t>VIA ROCCOLO 25/VIA GRANDI</t>
  </si>
  <si>
    <t>1240401</t>
  </si>
  <si>
    <t>VIA MILAZZO 23</t>
  </si>
  <si>
    <t>1240402</t>
  </si>
  <si>
    <t>VIA MILAZZO 25/27</t>
  </si>
  <si>
    <t>1240801</t>
  </si>
  <si>
    <t>VIA ROCCOLO 24-26-28-30</t>
  </si>
  <si>
    <t>1240901</t>
  </si>
  <si>
    <t>VIA GIUSTI 15-17</t>
  </si>
  <si>
    <t>1241001</t>
  </si>
  <si>
    <t>VIA GIUSTI 19-21-23</t>
  </si>
  <si>
    <t>1241101</t>
  </si>
  <si>
    <t>VIA MONTEBELLO 60-62-64</t>
  </si>
  <si>
    <t>1241102</t>
  </si>
  <si>
    <t>VIA MONTEBELLO 72</t>
  </si>
  <si>
    <t>1241103</t>
  </si>
  <si>
    <t>VIA MONTEBELLO 74</t>
  </si>
  <si>
    <t>1241104</t>
  </si>
  <si>
    <t>VIA ALDO MORO 14</t>
  </si>
  <si>
    <t>1241201</t>
  </si>
  <si>
    <t>VIA A. MORO 6/A-B</t>
  </si>
  <si>
    <t>1241202</t>
  </si>
  <si>
    <t>VIA A. MORO 6/C-D-E</t>
  </si>
  <si>
    <t>1241302</t>
  </si>
  <si>
    <t>VIA DELL'EREMO 28-ABC</t>
  </si>
  <si>
    <t>1241401</t>
  </si>
  <si>
    <t>VIA DELL'EREMO 26-ABCDEF</t>
  </si>
  <si>
    <t>1241501</t>
  </si>
  <si>
    <t>VIA BUOZZI 6</t>
  </si>
  <si>
    <t>1241502</t>
  </si>
  <si>
    <t>VIA BUOZZI 8</t>
  </si>
  <si>
    <t>1241503</t>
  </si>
  <si>
    <t>VIA BUOZZI 10</t>
  </si>
  <si>
    <t>1241504</t>
  </si>
  <si>
    <t>1241505</t>
  </si>
  <si>
    <t>VIA BUOZZI 8-10</t>
  </si>
  <si>
    <t>1241701</t>
  </si>
  <si>
    <t>VIA DELL'EREMO 28/D</t>
  </si>
  <si>
    <t>1241801</t>
  </si>
  <si>
    <t>VIA PteALIMASCO 10-12</t>
  </si>
  <si>
    <t>1241901</t>
  </si>
  <si>
    <t>VIA PteALIMASCO 16-18</t>
  </si>
  <si>
    <t>1242001</t>
  </si>
  <si>
    <t>VIA A. MORO 8 ABC</t>
  </si>
  <si>
    <t>1242101</t>
  </si>
  <si>
    <t>VIA PER MOVEDO 39</t>
  </si>
  <si>
    <t>1242201</t>
  </si>
  <si>
    <t>VIA AI MOLINI 19</t>
  </si>
  <si>
    <t>1242301</t>
  </si>
  <si>
    <t>VIA E. MATTEI 8/10/12</t>
  </si>
  <si>
    <t>1242401</t>
  </si>
  <si>
    <t>VIA CAD. LECCHESI A FOSSOLI 36</t>
  </si>
  <si>
    <t>1242501</t>
  </si>
  <si>
    <t>VIA BORROMEO 1</t>
  </si>
  <si>
    <t>1242602</t>
  </si>
  <si>
    <t>1242601</t>
  </si>
  <si>
    <t>1242701</t>
  </si>
  <si>
    <t>VIA GHISLANZONI 53/a</t>
  </si>
  <si>
    <t>1242702</t>
  </si>
  <si>
    <t>VIA UGO BASSI 21/23</t>
  </si>
  <si>
    <t>1242801</t>
  </si>
  <si>
    <t>VIA BERNI 17/19 - VIA SPREAFICO 5</t>
  </si>
  <si>
    <t>1243001</t>
  </si>
  <si>
    <t>VIA DELL'EREMO - AUTOBOX</t>
  </si>
  <si>
    <t>1242901</t>
  </si>
  <si>
    <t>1243501</t>
  </si>
  <si>
    <t>VIA BESONDA 5 POLVARA 1 BC</t>
  </si>
  <si>
    <t>1243502</t>
  </si>
  <si>
    <t>VIA BESONDA 7 POLVARA 1 BC</t>
  </si>
  <si>
    <t>1243401</t>
  </si>
  <si>
    <t>VIA GORIZIA 19</t>
  </si>
  <si>
    <t>1243402</t>
  </si>
  <si>
    <t>VIA MONTE SABOTINO 4</t>
  </si>
  <si>
    <t>20201</t>
  </si>
  <si>
    <t>AIRUNO</t>
  </si>
  <si>
    <t>VIALE E DELLA LIBERTA' 2-38</t>
  </si>
  <si>
    <t>20301</t>
  </si>
  <si>
    <t>VIALE DELLA LIBERTA' 40</t>
  </si>
  <si>
    <t>20401</t>
  </si>
  <si>
    <t>VIALE DELLA LIBERTA' 5/7</t>
  </si>
  <si>
    <t>20402</t>
  </si>
  <si>
    <t>VIALE DELLA LIBERTA' 9/11</t>
  </si>
  <si>
    <t>160101</t>
  </si>
  <si>
    <t>BARZAGO</t>
  </si>
  <si>
    <t>VIA C.PORTA 6</t>
  </si>
  <si>
    <t>160201</t>
  </si>
  <si>
    <t>VIA DON GIACINTO DELL'ACQUA</t>
  </si>
  <si>
    <t>200201</t>
  </si>
  <si>
    <t>BELLANO</t>
  </si>
  <si>
    <t>LOC. BONZENO 39 A</t>
  </si>
  <si>
    <t>200202</t>
  </si>
  <si>
    <t>LOC. BONZENO 39 B</t>
  </si>
  <si>
    <t>310401</t>
  </si>
  <si>
    <t>BRIVIO</t>
  </si>
  <si>
    <t>VIA COMO 12b</t>
  </si>
  <si>
    <t>310402</t>
  </si>
  <si>
    <t>VIA COMO 12a</t>
  </si>
  <si>
    <t>330201</t>
  </si>
  <si>
    <t>BULCIAGO</t>
  </si>
  <si>
    <t>VIA PROV.PER CASSAGO</t>
  </si>
  <si>
    <t>510102</t>
  </si>
  <si>
    <t>CASATENOVO</t>
  </si>
  <si>
    <t>VIA CASATI 4</t>
  </si>
  <si>
    <t>510201</t>
  </si>
  <si>
    <t>VIA LEONE XIII 24 AB</t>
  </si>
  <si>
    <t>510202</t>
  </si>
  <si>
    <t>VIA LEONE XIII 26 AB</t>
  </si>
  <si>
    <t>510301</t>
  </si>
  <si>
    <t>PIAZZA G. SALA 2 AB</t>
  </si>
  <si>
    <t>510302</t>
  </si>
  <si>
    <t>VIA LEONE XIII 27 AB</t>
  </si>
  <si>
    <t>540101</t>
  </si>
  <si>
    <t>CASSAGO BRIANZA</t>
  </si>
  <si>
    <t>VIA SALVADOR ALLENDE 14,16,18</t>
  </si>
  <si>
    <t>690101</t>
  </si>
  <si>
    <t>CIVATE</t>
  </si>
  <si>
    <t>VIA BASELONE 8</t>
  </si>
  <si>
    <t>690301</t>
  </si>
  <si>
    <t>VIA BASELONE 6</t>
  </si>
  <si>
    <t>720101</t>
  </si>
  <si>
    <t>COLICO</t>
  </si>
  <si>
    <t>VIA CASE NUOVE 1</t>
  </si>
  <si>
    <t>790101</t>
  </si>
  <si>
    <t>COSTAMASNAGA</t>
  </si>
  <si>
    <t>VIA GIOVANNI XXIII 4</t>
  </si>
  <si>
    <t>790401</t>
  </si>
  <si>
    <t>VIA BRASCESCO 2-D</t>
  </si>
  <si>
    <t>790604</t>
  </si>
  <si>
    <t>VIA S. PERTINI 1,1A</t>
  </si>
  <si>
    <t>790603</t>
  </si>
  <si>
    <t>VIA S. PERTINI 3,3A</t>
  </si>
  <si>
    <t>790602</t>
  </si>
  <si>
    <t>VIA S. PERTINI 5,5A</t>
  </si>
  <si>
    <t>VIA S.PERTINI 7,7A</t>
  </si>
  <si>
    <t>860101</t>
  </si>
  <si>
    <t>DERVIO</t>
  </si>
  <si>
    <t>VIA DON INVERNIZZI 24</t>
  </si>
  <si>
    <t>880101</t>
  </si>
  <si>
    <t>DOLZAGO</t>
  </si>
  <si>
    <t>VIA GILARDI</t>
  </si>
  <si>
    <t>880102</t>
  </si>
  <si>
    <t>VIA PUCCINI</t>
  </si>
  <si>
    <t>880103</t>
  </si>
  <si>
    <t>VIA DANTE 4/6</t>
  </si>
  <si>
    <t>880104</t>
  </si>
  <si>
    <t>VIA DANTE 8</t>
  </si>
  <si>
    <t>1030201</t>
  </si>
  <si>
    <t>GALBIATE</t>
  </si>
  <si>
    <t>VIA PER RONDEGALLO 6-8</t>
  </si>
  <si>
    <t>1030301</t>
  </si>
  <si>
    <t>VIA S. GIUSEPPE 6-8</t>
  </si>
  <si>
    <t>1030302</t>
  </si>
  <si>
    <t>VIA S. GIUSEPPE 10-12</t>
  </si>
  <si>
    <t>1030601</t>
  </si>
  <si>
    <t>VIA DON SIRONI 4</t>
  </si>
  <si>
    <t>1050101</t>
  </si>
  <si>
    <t>GARLATE</t>
  </si>
  <si>
    <t>VIA STRENCETTA 407</t>
  </si>
  <si>
    <t>1050102</t>
  </si>
  <si>
    <t>VIA STRENCETTA 499</t>
  </si>
  <si>
    <t>1320101</t>
  </si>
  <si>
    <t>LOMAGNA</t>
  </si>
  <si>
    <t>VIA G.PASCOLI 6</t>
  </si>
  <si>
    <t>1320401</t>
  </si>
  <si>
    <t>VIA ALDO MORO 13</t>
  </si>
  <si>
    <t>1320601</t>
  </si>
  <si>
    <t>VIA GARGANTINI 2</t>
  </si>
  <si>
    <t>1400101</t>
  </si>
  <si>
    <t>MALGRATE</t>
  </si>
  <si>
    <t>VIA S. LEONARDO 9</t>
  </si>
  <si>
    <t>1400301</t>
  </si>
  <si>
    <t>VIA PARADISO 4</t>
  </si>
  <si>
    <t>1410102</t>
  </si>
  <si>
    <t>MANDELLO LARIO</t>
  </si>
  <si>
    <t>VIA PER MAGGIANA 32</t>
  </si>
  <si>
    <t>1410103</t>
  </si>
  <si>
    <t>VIA G. SEGANTINI 25</t>
  </si>
  <si>
    <t>1410201</t>
  </si>
  <si>
    <t>VIA SEGANTINI 53-55-57</t>
  </si>
  <si>
    <t>1460101</t>
  </si>
  <si>
    <t>MERATE</t>
  </si>
  <si>
    <t>VIA MONTEGRAPPA 32 ABC</t>
  </si>
  <si>
    <t>1460102</t>
  </si>
  <si>
    <t>VIA MONTEGRAPPA</t>
  </si>
  <si>
    <t>1460201</t>
  </si>
  <si>
    <t>VIA ROSSINI 8-10-12</t>
  </si>
  <si>
    <t>1460301</t>
  </si>
  <si>
    <t>VIALE E CORNAGGIA 8</t>
  </si>
  <si>
    <t>1460302</t>
  </si>
  <si>
    <t>VIALE E CORNAGGIA 10</t>
  </si>
  <si>
    <t>1490101</t>
  </si>
  <si>
    <t>MISSAGLIA</t>
  </si>
  <si>
    <t>VIA SELEGGIO 4</t>
  </si>
  <si>
    <t>1490102</t>
  </si>
  <si>
    <t>VIA SELEGGIO 6</t>
  </si>
  <si>
    <t>1490201</t>
  </si>
  <si>
    <t>VIA LAVANDAIA</t>
  </si>
  <si>
    <t>1510101</t>
  </si>
  <si>
    <t>MOLTENO</t>
  </si>
  <si>
    <t>VIA CONSOLINI 37..41</t>
  </si>
  <si>
    <t>1510201</t>
  </si>
  <si>
    <t>VIALE E CONSOLINI 11..35</t>
  </si>
  <si>
    <t>1510301</t>
  </si>
  <si>
    <t>VIA GIOVANNI XXIII 31...55</t>
  </si>
  <si>
    <t>1510302</t>
  </si>
  <si>
    <t>VIA GIOVANNI XXIII 55...61</t>
  </si>
  <si>
    <t>1620101</t>
  </si>
  <si>
    <t>NIBIONNO</t>
  </si>
  <si>
    <t>VIA DEI DONATORI 2</t>
  </si>
  <si>
    <t>1640101</t>
  </si>
  <si>
    <t>OGGIONO</t>
  </si>
  <si>
    <t>VIA KENNEDY 14/A-B-C</t>
  </si>
  <si>
    <t>1640201</t>
  </si>
  <si>
    <t>VIA PER ANNONE 3/A</t>
  </si>
  <si>
    <t>1640202</t>
  </si>
  <si>
    <t>VIA PER ANNONE 3/B</t>
  </si>
  <si>
    <t>1640301</t>
  </si>
  <si>
    <t>VIA CARLO CASSINA 8</t>
  </si>
  <si>
    <t>1640401</t>
  </si>
  <si>
    <t>VIA BOSISOLO 5</t>
  </si>
  <si>
    <t>1640501</t>
  </si>
  <si>
    <t>1640601</t>
  </si>
  <si>
    <t>CA' BIANCA PASCOLO 3</t>
  </si>
  <si>
    <t>1640602</t>
  </si>
  <si>
    <t>CA' BIANCA PASCOLO 5</t>
  </si>
  <si>
    <t>1660101</t>
  </si>
  <si>
    <t>OLGIATE MOLGORA</t>
  </si>
  <si>
    <t>VIA C. CANTU' 64</t>
  </si>
  <si>
    <t>1660102</t>
  </si>
  <si>
    <t>1660201</t>
  </si>
  <si>
    <t>PIAZZA SAN ZENONE</t>
  </si>
  <si>
    <t>1660301</t>
  </si>
  <si>
    <t>VIA PARINI 1/5</t>
  </si>
  <si>
    <t>1660302</t>
  </si>
  <si>
    <t>VIA PARINI 15/19</t>
  </si>
  <si>
    <t>1660303</t>
  </si>
  <si>
    <t>VIA PARINI 7/13</t>
  </si>
  <si>
    <t>1670201</t>
  </si>
  <si>
    <t>OLGINATE</t>
  </si>
  <si>
    <t>VIA AL CROTTO 12</t>
  </si>
  <si>
    <t>1670202</t>
  </si>
  <si>
    <t>VIA AL CROTTO 14</t>
  </si>
  <si>
    <t>1670203</t>
  </si>
  <si>
    <t>VIA AL CROTTO 16</t>
  </si>
  <si>
    <t>1710101</t>
  </si>
  <si>
    <t>OSNAGO</t>
  </si>
  <si>
    <t>VIA GIOTTO</t>
  </si>
  <si>
    <t>1900101</t>
  </si>
  <si>
    <t>PREMANA</t>
  </si>
  <si>
    <t>VIA ROMA 61</t>
  </si>
  <si>
    <t>1900102</t>
  </si>
  <si>
    <t>VIA ROMA 63</t>
  </si>
  <si>
    <t>1960201</t>
  </si>
  <si>
    <t>ROBBIATE</t>
  </si>
  <si>
    <t>VIA S.FRANCESCO 15</t>
  </si>
  <si>
    <t>2300101</t>
  </si>
  <si>
    <t>VALGREGHENTINO</t>
  </si>
  <si>
    <t>VIA DE GASPERI</t>
  </si>
  <si>
    <t>2300102</t>
  </si>
  <si>
    <t>2310201</t>
  </si>
  <si>
    <t>VALMADRERA</t>
  </si>
  <si>
    <t>VIA IV NOVEMBRE 11-13</t>
  </si>
  <si>
    <t>2310301</t>
  </si>
  <si>
    <t>2310503</t>
  </si>
  <si>
    <t>VIA CASNEDI 48</t>
  </si>
  <si>
    <t>2310504</t>
  </si>
  <si>
    <t>VIA CASNEDI 40-42</t>
  </si>
  <si>
    <t>2310601</t>
  </si>
  <si>
    <t>VIA SAN ROCCO 51</t>
  </si>
  <si>
    <t>2310602</t>
  </si>
  <si>
    <t>SAN ROCCO 39/47</t>
  </si>
  <si>
    <t>2310701</t>
  </si>
  <si>
    <t>P.ZZA MONS. CITTERIO 11</t>
  </si>
  <si>
    <t>2440101</t>
  </si>
  <si>
    <t>VIGANO' BRIANZA</t>
  </si>
  <si>
    <t>VIA OBERDAN 18</t>
  </si>
  <si>
    <t>8470101</t>
  </si>
  <si>
    <t>TORRE DE BUSI</t>
  </si>
  <si>
    <t>VIA SONNA 7</t>
  </si>
  <si>
    <t>8450124</t>
  </si>
  <si>
    <t>CALOLZIOCORTE</t>
  </si>
  <si>
    <t>VIA PADRI SERVITI 22</t>
  </si>
  <si>
    <t>8450134</t>
  </si>
  <si>
    <t>VIA EUROPA 70</t>
  </si>
  <si>
    <t>8450135</t>
  </si>
  <si>
    <t>8450136</t>
  </si>
  <si>
    <t>VIA G.DI VITTORIO 7-9-11-13</t>
  </si>
  <si>
    <t>8450137</t>
  </si>
  <si>
    <t>VIA G. DI VITTORIO 8 - 22</t>
  </si>
  <si>
    <t>8450139</t>
  </si>
  <si>
    <t>VIA ALFIERI 2-4-6</t>
  </si>
  <si>
    <t>8450140</t>
  </si>
  <si>
    <t>VIA CAVOUR 13 C-B</t>
  </si>
  <si>
    <t>8450141</t>
  </si>
  <si>
    <t>VIA LAVELLO 1G</t>
  </si>
  <si>
    <t>8450142</t>
  </si>
  <si>
    <t>VIA SS.COSMA E DAMIANO 70 C-D</t>
  </si>
  <si>
    <t>Codice</t>
  </si>
  <si>
    <t>Località</t>
  </si>
  <si>
    <t>4079</t>
  </si>
  <si>
    <t>SONDRIO</t>
  </si>
  <si>
    <t>VIA F.S.QUADRIO 3</t>
  </si>
  <si>
    <t>1948</t>
  </si>
  <si>
    <t>4080</t>
  </si>
  <si>
    <t>VIA DEL GROSSO 4</t>
  </si>
  <si>
    <t>1949</t>
  </si>
  <si>
    <t>4081</t>
  </si>
  <si>
    <t>VIA DEL GROSSO 2</t>
  </si>
  <si>
    <t>1957</t>
  </si>
  <si>
    <t>4082</t>
  </si>
  <si>
    <t>1956</t>
  </si>
  <si>
    <t>4083</t>
  </si>
  <si>
    <t>1958</t>
  </si>
  <si>
    <t>4084</t>
  </si>
  <si>
    <t>4085</t>
  </si>
  <si>
    <t>VIA BASSI 15</t>
  </si>
  <si>
    <t>1960</t>
  </si>
  <si>
    <t>4086</t>
  </si>
  <si>
    <t>VIA BOSATTA 11</t>
  </si>
  <si>
    <t>4087</t>
  </si>
  <si>
    <t>VIA LAMBERTENGHI 7</t>
  </si>
  <si>
    <t>1951</t>
  </si>
  <si>
    <t xml:space="preserve">VIA LAMBERTENGHI </t>
  </si>
  <si>
    <t>VIALE MILANO  25/D</t>
  </si>
  <si>
    <t>4092</t>
  </si>
  <si>
    <t>VIA FIUME 60</t>
  </si>
  <si>
    <t>1964</t>
  </si>
  <si>
    <t>4093</t>
  </si>
  <si>
    <t>VIA FIUME 74</t>
  </si>
  <si>
    <t>1967</t>
  </si>
  <si>
    <t>4095</t>
  </si>
  <si>
    <t>VIA FIUME 24</t>
  </si>
  <si>
    <t>1944</t>
  </si>
  <si>
    <t>4097</t>
  </si>
  <si>
    <t>VIA FIUME 22</t>
  </si>
  <si>
    <t>1955</t>
  </si>
  <si>
    <t>4099</t>
  </si>
  <si>
    <t>VIA DON GUANELLA 2</t>
  </si>
  <si>
    <t>4100</t>
  </si>
  <si>
    <t>1966</t>
  </si>
  <si>
    <t>4101</t>
  </si>
  <si>
    <t>VIA DON GUANELLA 54</t>
  </si>
  <si>
    <t>1984</t>
  </si>
  <si>
    <t>4102</t>
  </si>
  <si>
    <t>1972</t>
  </si>
  <si>
    <t>4103</t>
  </si>
  <si>
    <t>1980</t>
  </si>
  <si>
    <t>4104</t>
  </si>
  <si>
    <t>4105</t>
  </si>
  <si>
    <t>4106</t>
  </si>
  <si>
    <t>VIA TORELLI 55</t>
  </si>
  <si>
    <t>4107</t>
  </si>
  <si>
    <t>VIA TORELLI 57</t>
  </si>
  <si>
    <t>4108</t>
  </si>
  <si>
    <t>VIA TORELLI 59</t>
  </si>
  <si>
    <t>1985</t>
  </si>
  <si>
    <t>VIA SCAMOZZI</t>
  </si>
  <si>
    <t>4111</t>
  </si>
  <si>
    <t>VIA TORELLI</t>
  </si>
  <si>
    <t>4112</t>
  </si>
  <si>
    <t>VIA TORELLI 9</t>
  </si>
  <si>
    <t>1959</t>
  </si>
  <si>
    <t>4113</t>
  </si>
  <si>
    <t>VIA TORELLI 8</t>
  </si>
  <si>
    <t>4114</t>
  </si>
  <si>
    <t>VIA TORELLI 7</t>
  </si>
  <si>
    <t>4115</t>
  </si>
  <si>
    <t>VIA REGHENZANI 7</t>
  </si>
  <si>
    <t>4116</t>
  </si>
  <si>
    <t>VIA REGHENZANI 5</t>
  </si>
  <si>
    <t>4117</t>
  </si>
  <si>
    <t>1963</t>
  </si>
  <si>
    <t>4118</t>
  </si>
  <si>
    <t>4119</t>
  </si>
  <si>
    <t>1968</t>
  </si>
  <si>
    <t>4120</t>
  </si>
  <si>
    <t>VIA MAFFEI 32</t>
  </si>
  <si>
    <t>4121</t>
  </si>
  <si>
    <t>VIA GRAMSCI 2</t>
  </si>
  <si>
    <t>4122</t>
  </si>
  <si>
    <t>VIA GRAMSCI 4</t>
  </si>
  <si>
    <t>1982</t>
  </si>
  <si>
    <t>4123</t>
  </si>
  <si>
    <t>VIA MAFFEI 29</t>
  </si>
  <si>
    <t>1976</t>
  </si>
  <si>
    <t>4124</t>
  </si>
  <si>
    <t>VIA MAFFEI 31/B</t>
  </si>
  <si>
    <t>4125</t>
  </si>
  <si>
    <t>1969</t>
  </si>
  <si>
    <t>4126</t>
  </si>
  <si>
    <t>VIA MAFFEI</t>
  </si>
  <si>
    <t>4128</t>
  </si>
  <si>
    <t>VIA MAFFEI 80</t>
  </si>
  <si>
    <t>4129</t>
  </si>
  <si>
    <t>VIA MAFFEI 43</t>
  </si>
  <si>
    <t>1977</t>
  </si>
  <si>
    <t>4130</t>
  </si>
  <si>
    <t>VIA MAFFEI 53</t>
  </si>
  <si>
    <t>4131</t>
  </si>
  <si>
    <t>VIA MAFFEI 63</t>
  </si>
  <si>
    <t>1978</t>
  </si>
  <si>
    <t>4132</t>
  </si>
  <si>
    <t>VIA MAFFEI 100</t>
  </si>
  <si>
    <t>VIA GRASMCI 2-2/A</t>
  </si>
  <si>
    <t>4134</t>
  </si>
  <si>
    <t>PIAZZA CAVOUR 2</t>
  </si>
  <si>
    <t>1988</t>
  </si>
  <si>
    <t>4135</t>
  </si>
  <si>
    <t>4136</t>
  </si>
  <si>
    <t>4137</t>
  </si>
  <si>
    <t>1961</t>
  </si>
  <si>
    <t>4138</t>
  </si>
  <si>
    <t>4139</t>
  </si>
  <si>
    <t>VIA ANTOGNASCO ARQUINO 1</t>
  </si>
  <si>
    <t>4140</t>
  </si>
  <si>
    <t>1994</t>
  </si>
  <si>
    <t>4141</t>
  </si>
  <si>
    <t>VIA PARIBELLI 25/A</t>
  </si>
  <si>
    <t>1991</t>
  </si>
  <si>
    <t>4142</t>
  </si>
  <si>
    <t>VIA PARIBELLI 25</t>
  </si>
  <si>
    <t>4143</t>
  </si>
  <si>
    <t>VIA PARIBELLI 25-A</t>
  </si>
  <si>
    <t>4144</t>
  </si>
  <si>
    <t>4145</t>
  </si>
  <si>
    <t>1998</t>
  </si>
  <si>
    <t>4146</t>
  </si>
  <si>
    <t>VIA MERIGGIO 12</t>
  </si>
  <si>
    <t>2006</t>
  </si>
  <si>
    <t>4147</t>
  </si>
  <si>
    <t>VIA DIEGO GIANOLI 23</t>
  </si>
  <si>
    <t>2008</t>
  </si>
  <si>
    <t>4148</t>
  </si>
  <si>
    <t>VIA SCAMOZZI 7</t>
  </si>
  <si>
    <t>2011</t>
  </si>
  <si>
    <t>5244</t>
  </si>
  <si>
    <t>VIA SCAMOZZI 9</t>
  </si>
  <si>
    <t>2015</t>
  </si>
  <si>
    <t>4033</t>
  </si>
  <si>
    <t>ALBAREDO PER SAN MARCO</t>
  </si>
  <si>
    <t>VIA DELLE OROBIE 5</t>
  </si>
  <si>
    <t>4073</t>
  </si>
  <si>
    <t>ALBOSAGGIA</t>
  </si>
  <si>
    <t>VIA SEGRADA 1</t>
  </si>
  <si>
    <t>4034</t>
  </si>
  <si>
    <t>ANDALO VALTELLINO</t>
  </si>
  <si>
    <t>VIA PEDEMONTE 18-20-22-24</t>
  </si>
  <si>
    <t>4035</t>
  </si>
  <si>
    <t>ARDENNO</t>
  </si>
  <si>
    <t>VIA LIBERTA' 25</t>
  </si>
  <si>
    <t>4036</t>
  </si>
  <si>
    <t>VIA CUCHIN 7</t>
  </si>
  <si>
    <t>4037</t>
  </si>
  <si>
    <t>BERBENNO DI VALTELLINA</t>
  </si>
  <si>
    <t>VIA PEDEMONTE 182</t>
  </si>
  <si>
    <t>2001</t>
  </si>
  <si>
    <t>4156</t>
  </si>
  <si>
    <t>BORMIO</t>
  </si>
  <si>
    <t>VIA SERTORELLI 14/A</t>
  </si>
  <si>
    <t>1975</t>
  </si>
  <si>
    <t>4157</t>
  </si>
  <si>
    <t>VIA SERTORELLI 78</t>
  </si>
  <si>
    <t>4074</t>
  </si>
  <si>
    <t>CASPOGGIO</t>
  </si>
  <si>
    <t>VIA ALPINI 73</t>
  </si>
  <si>
    <t>4001</t>
  </si>
  <si>
    <t>CHIAVENNA</t>
  </si>
  <si>
    <t>VIA MARCONI 15</t>
  </si>
  <si>
    <t>4002</t>
  </si>
  <si>
    <t>VIA SAN GIOVANNI 47</t>
  </si>
  <si>
    <t>4005</t>
  </si>
  <si>
    <t>VIA FERMI 13</t>
  </si>
  <si>
    <t>4007</t>
  </si>
  <si>
    <t>VIA SAN GIOVANNI 49</t>
  </si>
  <si>
    <t>4009</t>
  </si>
  <si>
    <t>VIA SAN CARLO 12</t>
  </si>
  <si>
    <t>4010</t>
  </si>
  <si>
    <t>VIA SAN CARLO 10</t>
  </si>
  <si>
    <t>4011</t>
  </si>
  <si>
    <t>VIA SAN CARLO 8</t>
  </si>
  <si>
    <t>1974</t>
  </si>
  <si>
    <t>4014</t>
  </si>
  <si>
    <t>4015</t>
  </si>
  <si>
    <t>4016</t>
  </si>
  <si>
    <t>VIA TOGNONI 50</t>
  </si>
  <si>
    <t>4017</t>
  </si>
  <si>
    <t>VIA GIUSEPPE MOSCA 12</t>
  </si>
  <si>
    <t>2002</t>
  </si>
  <si>
    <t>4018</t>
  </si>
  <si>
    <t>VIA G.B. CERLETTI 44</t>
  </si>
  <si>
    <t>2007</t>
  </si>
  <si>
    <t>4019</t>
  </si>
  <si>
    <t>VIA GIUSEPPE MOSCA 14</t>
  </si>
  <si>
    <t>2010</t>
  </si>
  <si>
    <t>4075</t>
  </si>
  <si>
    <t>COLORINA</t>
  </si>
  <si>
    <t>VIA CORNA IN PIANO 28/A</t>
  </si>
  <si>
    <t>4038</t>
  </si>
  <si>
    <t>COSIO VALTELLINO</t>
  </si>
  <si>
    <t>VIA XXV APRILE 26</t>
  </si>
  <si>
    <t>4039</t>
  </si>
  <si>
    <t>4040</t>
  </si>
  <si>
    <t>VIA DELLA RIVA 28</t>
  </si>
  <si>
    <t>1990</t>
  </si>
  <si>
    <t>4041</t>
  </si>
  <si>
    <t>VIA OLANO 2/A</t>
  </si>
  <si>
    <t>4042</t>
  </si>
  <si>
    <t>VIA TORCHIO</t>
  </si>
  <si>
    <t>2009</t>
  </si>
  <si>
    <t>4044</t>
  </si>
  <si>
    <t>DAZIO</t>
  </si>
  <si>
    <t>VIA PIATANA 58</t>
  </si>
  <si>
    <t>4045</t>
  </si>
  <si>
    <t>DELEBIO</t>
  </si>
  <si>
    <t>1970</t>
  </si>
  <si>
    <t>4046</t>
  </si>
  <si>
    <t>VIA DON GUANELLA 12</t>
  </si>
  <si>
    <t>4047</t>
  </si>
  <si>
    <t>4048</t>
  </si>
  <si>
    <t>4049</t>
  </si>
  <si>
    <t>4050</t>
  </si>
  <si>
    <t>FORCOLA</t>
  </si>
  <si>
    <t>VIA SELVETTA 47</t>
  </si>
  <si>
    <t>4076</t>
  </si>
  <si>
    <t>FUSINE</t>
  </si>
  <si>
    <t>VIA PROVINCIALE 3/A</t>
  </si>
  <si>
    <t>4077</t>
  </si>
  <si>
    <t>LANZADA</t>
  </si>
  <si>
    <t>VIA VETTO</t>
  </si>
  <si>
    <t>2004</t>
  </si>
  <si>
    <t>4051</t>
  </si>
  <si>
    <t>MANTELLO</t>
  </si>
  <si>
    <t>VIA VALERIANA 38</t>
  </si>
  <si>
    <t>2003</t>
  </si>
  <si>
    <t>4054</t>
  </si>
  <si>
    <t>MORBEGNO</t>
  </si>
  <si>
    <t>VIA V ALPINI 36</t>
  </si>
  <si>
    <t>4055</t>
  </si>
  <si>
    <t>VIA FUMAGALLI 91</t>
  </si>
  <si>
    <t>4056</t>
  </si>
  <si>
    <t>VIA FUMAGALLI 139/A</t>
  </si>
  <si>
    <t>4057</t>
  </si>
  <si>
    <t>VIA FUMAGALLI 139/B</t>
  </si>
  <si>
    <t>4058</t>
  </si>
  <si>
    <t>VIA FUMAGALLI 42/A</t>
  </si>
  <si>
    <t>4059</t>
  </si>
  <si>
    <t>VIA FUMAGALLI 42/D</t>
  </si>
  <si>
    <t>4060</t>
  </si>
  <si>
    <t>VIA DEI BARAI 20</t>
  </si>
  <si>
    <t>4062</t>
  </si>
  <si>
    <t>VIA DEI TUCH 25</t>
  </si>
  <si>
    <t>4063</t>
  </si>
  <si>
    <t>VIA SAN MARTINO 53</t>
  </si>
  <si>
    <t>4064</t>
  </si>
  <si>
    <t>VIA FUMAGALLI 92/A</t>
  </si>
  <si>
    <t>1992</t>
  </si>
  <si>
    <t>4065</t>
  </si>
  <si>
    <t>4066</t>
  </si>
  <si>
    <t>VIA MERIZZI 164/AB</t>
  </si>
  <si>
    <t>4067</t>
  </si>
  <si>
    <t>VIA DONATORI DI SANGUE 19</t>
  </si>
  <si>
    <t>4068</t>
  </si>
  <si>
    <t>VIA MERIZZI 178</t>
  </si>
  <si>
    <t>VIA LIGARI 52 - CASA NUOVA</t>
  </si>
  <si>
    <t>4022</t>
  </si>
  <si>
    <t>NOVATE MEZZOLA</t>
  </si>
  <si>
    <t>VIA CACCIATORI DELLE ALPI 103</t>
  </si>
  <si>
    <t>4023</t>
  </si>
  <si>
    <t>VIA REGINA 92/A-B</t>
  </si>
  <si>
    <t>4024</t>
  </si>
  <si>
    <t>4025</t>
  </si>
  <si>
    <t>VIA AL MULINO F.NE CAMPO 35</t>
  </si>
  <si>
    <t>4026</t>
  </si>
  <si>
    <t>VIA MILANO 17</t>
  </si>
  <si>
    <t>1999</t>
  </si>
  <si>
    <t>4027</t>
  </si>
  <si>
    <t>VIA ROMA 303</t>
  </si>
  <si>
    <t>2000</t>
  </si>
  <si>
    <t>4078</t>
  </si>
  <si>
    <t>PIATEDA</t>
  </si>
  <si>
    <t>VIA ROMA 76</t>
  </si>
  <si>
    <t>4028</t>
  </si>
  <si>
    <t>PRATA CAMPORTACCIO</t>
  </si>
  <si>
    <t>VIA SPLUGA 107</t>
  </si>
  <si>
    <t>4029</t>
  </si>
  <si>
    <t>VIA BERTACCHI 23</t>
  </si>
  <si>
    <t>1981</t>
  </si>
  <si>
    <t>4030</t>
  </si>
  <si>
    <t>4031</t>
  </si>
  <si>
    <t>VIALE ITALIA 27/31</t>
  </si>
  <si>
    <t>4160</t>
  </si>
  <si>
    <t>SONDALO</t>
  </si>
  <si>
    <t>VIA I MAGGIO 17/A</t>
  </si>
  <si>
    <t>4162</t>
  </si>
  <si>
    <t>VIA BERTACCHI 12</t>
  </si>
  <si>
    <t>4163</t>
  </si>
  <si>
    <t>4164</t>
  </si>
  <si>
    <t>VIA FOSCOLO 6</t>
  </si>
  <si>
    <t>4165</t>
  </si>
  <si>
    <t>VIA PARINI 3</t>
  </si>
  <si>
    <t>4151</t>
  </si>
  <si>
    <t>SPRIANA</t>
  </si>
  <si>
    <t>VIA CENTRO 56</t>
  </si>
  <si>
    <t>1987</t>
  </si>
  <si>
    <t>4152</t>
  </si>
  <si>
    <t>VIA CENTRO 45</t>
  </si>
  <si>
    <t>1965</t>
  </si>
  <si>
    <t>4153</t>
  </si>
  <si>
    <t>VIA CENTRO 46</t>
  </si>
  <si>
    <t>4154</t>
  </si>
  <si>
    <t>VIA CENTRO 47</t>
  </si>
  <si>
    <t>4070</t>
  </si>
  <si>
    <t>TALAMONA</t>
  </si>
  <si>
    <t>4071</t>
  </si>
  <si>
    <t>TARTANO</t>
  </si>
  <si>
    <t>VIA ROMA 14</t>
  </si>
  <si>
    <t>4166</t>
  </si>
  <si>
    <t>TEGLIO</t>
  </si>
  <si>
    <t>VIA FALK TRESENDA 2</t>
  </si>
  <si>
    <t>1983</t>
  </si>
  <si>
    <t>4167</t>
  </si>
  <si>
    <t>VIA CONSORZIO VALGELLA 18</t>
  </si>
  <si>
    <t>4173</t>
  </si>
  <si>
    <t>TIRANO</t>
  </si>
  <si>
    <t>VIA INDUSTRIA 16</t>
  </si>
  <si>
    <t>1962</t>
  </si>
  <si>
    <t>4175</t>
  </si>
  <si>
    <t>VIALE ITALIA 167</t>
  </si>
  <si>
    <t>4176</t>
  </si>
  <si>
    <t>VIA GIUSSANI 5</t>
  </si>
  <si>
    <t>4177</t>
  </si>
  <si>
    <t>VIA PONTICELLO 49</t>
  </si>
  <si>
    <t>4178</t>
  </si>
  <si>
    <t>VIA PORTA BORMINA 10</t>
  </si>
  <si>
    <t>4179</t>
  </si>
  <si>
    <t>VIA I MAGGIO 6</t>
  </si>
  <si>
    <t>4180</t>
  </si>
  <si>
    <t>4181</t>
  </si>
  <si>
    <t>LUNGO ADDA V ALPINI 76</t>
  </si>
  <si>
    <t>4182</t>
  </si>
  <si>
    <t>1996</t>
  </si>
  <si>
    <t>4183</t>
  </si>
  <si>
    <t>VIA PORTA MILANESE 75</t>
  </si>
  <si>
    <t>4184</t>
  </si>
  <si>
    <t>VIA NINGUARDA 26</t>
  </si>
  <si>
    <t>4155</t>
  </si>
  <si>
    <t>TORRE DI SANTA MARIA</t>
  </si>
  <si>
    <t>VIA RISORGIMENTO 27</t>
  </si>
  <si>
    <t>4185</t>
  </si>
  <si>
    <t>VALDIDENTRO</t>
  </si>
  <si>
    <t>VIA SEMOGO VIA VIOLA 5</t>
  </si>
  <si>
    <t>4186</t>
  </si>
  <si>
    <t>VIA ALLE FONTANE 4 PIAN DEL VINO</t>
  </si>
  <si>
    <t>4189</t>
  </si>
  <si>
    <t>VALDISOTTO</t>
  </si>
  <si>
    <t>S.S. DELLO STELVIO 38 TOLA 2</t>
  </si>
  <si>
    <t>1989</t>
  </si>
  <si>
    <t>4190</t>
  </si>
  <si>
    <t>VIA ROMA 56 CEPINA</t>
  </si>
  <si>
    <t>4191</t>
  </si>
  <si>
    <t>4192</t>
  </si>
  <si>
    <t>1997</t>
  </si>
  <si>
    <t>4194</t>
  </si>
  <si>
    <t>VALFURVA</t>
  </si>
  <si>
    <t>VIA PLAZOLA MADONNA DEI MONTI 16</t>
  </si>
  <si>
    <t>SAP</t>
  </si>
  <si>
    <t>altri canoni</t>
  </si>
  <si>
    <t>CORSO EUROPA -VIA G.DI VITTORIO</t>
  </si>
  <si>
    <t>PIAZZA RADOVLJICA 1 sede</t>
  </si>
  <si>
    <t xml:space="preserve">posti </t>
  </si>
  <si>
    <t>auto</t>
  </si>
  <si>
    <t>negozi</t>
  </si>
  <si>
    <t>uffici</t>
  </si>
  <si>
    <t>altro</t>
  </si>
  <si>
    <t>aree</t>
  </si>
  <si>
    <t>TOTALE</t>
  </si>
  <si>
    <t>da 477 a 481 + 533 (box)</t>
  </si>
  <si>
    <t>note</t>
  </si>
  <si>
    <t>ultima cessione 2015 - n. 8 BOX CEDUTI</t>
  </si>
  <si>
    <t>Via Falcone e Borsellino - area</t>
  </si>
  <si>
    <t xml:space="preserve"> area</t>
  </si>
  <si>
    <t>area</t>
  </si>
  <si>
    <t>Case su misura  -  area</t>
  </si>
  <si>
    <t>CISERANO - ZINGONIA</t>
  </si>
  <si>
    <t>area ex torri di Zingonia</t>
  </si>
  <si>
    <t>2 negozi + 1 ufficio + 3 all locati come negozi al Comune di BG</t>
  </si>
  <si>
    <t>sede</t>
  </si>
  <si>
    <t>3 negozi + 2 magazz.</t>
  </si>
  <si>
    <t>esclusa edicola in concess.suolo, compresi 8 negozi + 2 uffici + 1 magazzino</t>
  </si>
  <si>
    <t>2119/20/21</t>
  </si>
  <si>
    <t>24.49.01/02/03</t>
  </si>
  <si>
    <t>ex concordato - 1 sala civica in uso al Comune</t>
  </si>
  <si>
    <t>1 cabina ENEL</t>
  </si>
  <si>
    <t>4 negozi + 5 magazzini</t>
  </si>
  <si>
    <t>1 magazzino</t>
  </si>
  <si>
    <t>Via Longuelo</t>
  </si>
  <si>
    <t>24A0010001</t>
  </si>
  <si>
    <t>area con torre medioevale</t>
  </si>
  <si>
    <t>1 cabina ENEL + 1 magazzino</t>
  </si>
  <si>
    <t>X località</t>
  </si>
  <si>
    <t>Altri canoni concord.</t>
  </si>
  <si>
    <t>acq 2018/19/20</t>
  </si>
  <si>
    <t>cond.mista + 2' piano parcheggio comune</t>
  </si>
  <si>
    <t>libero 5% - 1 sala comune</t>
  </si>
  <si>
    <t>2 negozi + 2 magazzini locati come negozi</t>
  </si>
  <si>
    <t>18 solai con contratto a parte</t>
  </si>
  <si>
    <t>posti</t>
  </si>
  <si>
    <t>1 sala comune</t>
  </si>
  <si>
    <t>1 magazz + 1 soffitta</t>
  </si>
  <si>
    <t>2 sala comune + 4 cantine</t>
  </si>
  <si>
    <t>13 cantine</t>
  </si>
  <si>
    <t>11 cantine</t>
  </si>
  <si>
    <t>1 sala comune + 1 magazz.</t>
  </si>
  <si>
    <t>1 soffitta</t>
  </si>
  <si>
    <t>7 magazzini</t>
  </si>
  <si>
    <t>4 cantine</t>
  </si>
  <si>
    <t>alloggi</t>
  </si>
  <si>
    <t>x località</t>
  </si>
  <si>
    <t>n.1 SAP + 2 libero + 1 altri c.</t>
  </si>
  <si>
    <t>posti auto</t>
  </si>
  <si>
    <t>locazione permanente - 1 magazzino</t>
  </si>
  <si>
    <t>1 cantina</t>
  </si>
  <si>
    <t>1 sala comune + 1 altro</t>
  </si>
  <si>
    <t>1 altri tipi magazz.</t>
  </si>
  <si>
    <t>1 magazz + 1 sala com.</t>
  </si>
  <si>
    <t>5 sale comuni</t>
  </si>
  <si>
    <t xml:space="preserve">mod. 010/A   rev. 01  - agg. al </t>
  </si>
  <si>
    <t xml:space="preserve">mod. 010/B   rev. 01  - agg. al </t>
  </si>
  <si>
    <t xml:space="preserve">mod. 010/F   rev. 01  - agg. al </t>
  </si>
  <si>
    <t xml:space="preserve">mod. 010/E   rev. 01  - agg. al </t>
  </si>
  <si>
    <t xml:space="preserve">mod. 010/D   rev. 01  - agg. al </t>
  </si>
  <si>
    <t xml:space="preserve">mod. 010/C   rev. 01  - agg. al </t>
  </si>
  <si>
    <t>CO</t>
  </si>
  <si>
    <t>MO</t>
  </si>
  <si>
    <t>LO</t>
  </si>
  <si>
    <t>CL</t>
  </si>
  <si>
    <t>GR</t>
  </si>
  <si>
    <t>LR</t>
  </si>
  <si>
    <t>BP</t>
  </si>
  <si>
    <t>CP</t>
  </si>
  <si>
    <t>CS</t>
  </si>
  <si>
    <t>ST</t>
  </si>
  <si>
    <t>VT</t>
  </si>
  <si>
    <t>MP</t>
  </si>
  <si>
    <t>CARNOVALI/AUTOSTRADA</t>
  </si>
  <si>
    <t>COLOGNOLA</t>
  </si>
  <si>
    <t>CLEMENTINA</t>
  </si>
  <si>
    <t>LONGUELO</t>
  </si>
  <si>
    <t>LORETO</t>
  </si>
  <si>
    <t>MONTEROSSO</t>
  </si>
  <si>
    <t>BORGO PALAZZO - DASTE</t>
  </si>
  <si>
    <t>CAMPAGNOLA</t>
  </si>
  <si>
    <t>CENTRO STORICO</t>
  </si>
  <si>
    <t>SAN TOMASO</t>
  </si>
  <si>
    <t>VALTESSE</t>
  </si>
  <si>
    <t>MALPENSATA</t>
  </si>
  <si>
    <t>LEGENDA QUARTIERI</t>
  </si>
  <si>
    <t>6004 o 6015</t>
  </si>
  <si>
    <t>6047 '??</t>
  </si>
  <si>
    <t>2 negozi</t>
  </si>
  <si>
    <t>6180 (o 6179?</t>
  </si>
  <si>
    <t>6190/91 ?</t>
  </si>
  <si>
    <t>6278 o 6279?</t>
  </si>
  <si>
    <t>VIA PROMESSI SPOSI da 123 a 127</t>
  </si>
  <si>
    <t>1 negozio + 1 altro</t>
  </si>
  <si>
    <t>Anno</t>
  </si>
  <si>
    <t>BO</t>
  </si>
  <si>
    <t>SP</t>
  </si>
  <si>
    <t>SAN PAOLO</t>
  </si>
  <si>
    <t>VS</t>
  </si>
  <si>
    <t>VILLAGGIO SPOSI</t>
  </si>
  <si>
    <t>SC</t>
  </si>
  <si>
    <t>CE</t>
  </si>
  <si>
    <t>SANTA CATERINA</t>
  </si>
  <si>
    <t>CELADINA</t>
  </si>
  <si>
    <t>CV</t>
  </si>
  <si>
    <t xml:space="preserve">2 negozi + 2 all locati come negozi al Comune di BG </t>
  </si>
  <si>
    <t>Via Galilei 5/7/9 - V.Torricelli</t>
  </si>
  <si>
    <t>1 sala x portieri sociali</t>
  </si>
  <si>
    <t>2 locali contratto poste</t>
  </si>
  <si>
    <t>3 negozi + 3 magazz. + 3 cantine sfitte</t>
  </si>
  <si>
    <t>Via Muzio 2/4 p.le Filiberto</t>
  </si>
  <si>
    <t>BOCCALEONE</t>
  </si>
  <si>
    <t>CA</t>
  </si>
  <si>
    <t>CITTA' ALTA</t>
  </si>
  <si>
    <t>GRUMELLO</t>
  </si>
  <si>
    <t>RE</t>
  </si>
  <si>
    <t>REDONA</t>
  </si>
  <si>
    <t>VV</t>
  </si>
  <si>
    <t>VALVERDE</t>
  </si>
  <si>
    <t>1515/6</t>
  </si>
  <si>
    <t>24.32.01</t>
  </si>
  <si>
    <t>Via Monte Grigna 24/26</t>
  </si>
  <si>
    <t>24.32.02</t>
  </si>
  <si>
    <t>Via Monte Grigna 7</t>
  </si>
  <si>
    <t xml:space="preserve">PATRIMONIO ALER BG - LC - SO </t>
  </si>
  <si>
    <t xml:space="preserve">SITUAZIONE AL </t>
  </si>
  <si>
    <t>in vendita ?</t>
  </si>
  <si>
    <r>
      <t xml:space="preserve">VIA AIROLDI E MUZZI 22 - </t>
    </r>
    <r>
      <rPr>
        <b/>
        <sz val="10"/>
        <color rgb="FFFF0000"/>
        <rFont val="Arial"/>
        <family val="2"/>
      </rPr>
      <t>POR</t>
    </r>
  </si>
  <si>
    <r>
      <t xml:space="preserve">VIA AIROLDI E MUZZI 24 - </t>
    </r>
    <r>
      <rPr>
        <b/>
        <sz val="10"/>
        <color rgb="FFFF0000"/>
        <rFont val="Arial"/>
        <family val="2"/>
      </rPr>
      <t>POR</t>
    </r>
  </si>
  <si>
    <r>
      <t xml:space="preserve">VIA AI MONTI - </t>
    </r>
    <r>
      <rPr>
        <b/>
        <sz val="10"/>
        <color rgb="FFFF0000"/>
        <rFont val="Arial"/>
        <family val="2"/>
      </rPr>
      <t>POR</t>
    </r>
  </si>
  <si>
    <t>referendum 2018, tornato in pv di BG</t>
  </si>
  <si>
    <t>24.29.01/02</t>
  </si>
  <si>
    <t>Via Parri 4/10</t>
  </si>
  <si>
    <t>Via Grumasone 5</t>
  </si>
  <si>
    <t>Via Botticelli 2/4</t>
  </si>
  <si>
    <t>Via Manina 3</t>
  </si>
  <si>
    <t>P.za Padre Davide 4 - Via Misericordia 1 - p.zza Vittorio Veneto 5</t>
  </si>
  <si>
    <t>Via Aldo Moro 37</t>
  </si>
  <si>
    <t>SFITTI</t>
  </si>
  <si>
    <t>VIA TORELLI 49/53</t>
  </si>
  <si>
    <t>VIA TORELLI 6/4</t>
  </si>
  <si>
    <t>VIA MAFFEI 28/30</t>
  </si>
  <si>
    <t>VIA MAFFEI 24/26</t>
  </si>
  <si>
    <t>VIA MAFFEI 56/60 - 38</t>
  </si>
  <si>
    <t>VIA MAFFEI 68/70/72</t>
  </si>
  <si>
    <t>VIA MAFFEI 62/64/66</t>
  </si>
  <si>
    <t>canone Libero</t>
  </si>
  <si>
    <t>in vendita</t>
  </si>
  <si>
    <t>canone Moderato</t>
  </si>
  <si>
    <t>altri canoni concordato</t>
  </si>
  <si>
    <t xml:space="preserve">n. all. </t>
  </si>
  <si>
    <t>ceduti</t>
  </si>
  <si>
    <t>ALLOGGI ALER</t>
  </si>
  <si>
    <t>Via Codussi 14</t>
  </si>
  <si>
    <t>VIA VOLTA 57/59</t>
  </si>
  <si>
    <t>esterno da 2022</t>
  </si>
  <si>
    <t>Via G.Cesare 65/71</t>
  </si>
  <si>
    <t>33 soffitte + 1 sala civica ceduta al Comune</t>
  </si>
  <si>
    <t>Piazza Ampere 2/5/7</t>
  </si>
  <si>
    <t>N.</t>
  </si>
  <si>
    <t>fabbri-cati</t>
  </si>
  <si>
    <t>da 412 a 417 + 2092</t>
  </si>
  <si>
    <t>da 522 a 525</t>
  </si>
  <si>
    <t>Quar- tiere</t>
  </si>
  <si>
    <t>da 2111 a 2116 (no 2114)</t>
  </si>
  <si>
    <t>VIA CATTANEO 3/5</t>
  </si>
  <si>
    <t>VIA VECCHIO MULINO 2/4</t>
  </si>
  <si>
    <t>VIA DEL GROSSO 1/3</t>
  </si>
  <si>
    <t>VIA SCAMOZZI 4/6/8/10</t>
  </si>
  <si>
    <t>VIA REGHENZANI 26/28</t>
  </si>
  <si>
    <t>VIA GIULIANI 13/15</t>
  </si>
  <si>
    <t>VIA PEDEMONTE 10/12</t>
  </si>
  <si>
    <t>4012/13</t>
  </si>
  <si>
    <t>10180212/3</t>
  </si>
  <si>
    <t>VIA TRE LEGHE 12/34</t>
  </si>
  <si>
    <t>VIA TOGNONI 40/46</t>
  </si>
  <si>
    <t>VIA XXV APRILE 24 A-B</t>
  </si>
  <si>
    <t>VIA TORCHIO 2</t>
  </si>
  <si>
    <t>VIA CARCANO 8/12</t>
  </si>
  <si>
    <t>VIA MERIZZI 166 - 166/A</t>
  </si>
  <si>
    <t>ND</t>
  </si>
  <si>
    <t>VIA AL MULINO F.NE CAMPO 63</t>
  </si>
  <si>
    <t>VIALE ITALIA 14/24</t>
  </si>
  <si>
    <t>VIA SPINI 164 / VIA SAN GIROLAMO 469</t>
  </si>
  <si>
    <t xml:space="preserve">VIA PIATTA VIA CASERICC 1 </t>
  </si>
  <si>
    <t>VIA PIATTA VIA CASERICC 4</t>
  </si>
  <si>
    <t>VIA DEL GROSSO 11/13</t>
  </si>
  <si>
    <t>VIA DEL GROSSO - V. BOSATTA 5/10</t>
  </si>
  <si>
    <t>VIA DON GUANELLA 7/9</t>
  </si>
  <si>
    <t>FRAZ. MOSSINI 67/C CITTADINANZA ATTIVA 114 A</t>
  </si>
  <si>
    <t>FRAZ. MOSSINI 67/C CITTADINANZA ATTIVA 114 B</t>
  </si>
  <si>
    <t>FRAZ. PONCHIERA VIA RASELLA 4-B/C VIA PONCHIERA 649 A/B</t>
  </si>
  <si>
    <t>FRAZ. ARQUINO VIA ARQUINO 851 B</t>
  </si>
  <si>
    <t>VIA BRIGATA OROBICA 57/59/61</t>
  </si>
  <si>
    <t>al 31/12/22</t>
  </si>
  <si>
    <t>VIA BACHELET 2</t>
  </si>
  <si>
    <t xml:space="preserve">DI PROPRIETA' </t>
  </si>
  <si>
    <t>PNRR - demolito, in fase ricostruzione</t>
  </si>
  <si>
    <t xml:space="preserve">libero 5% </t>
  </si>
  <si>
    <t xml:space="preserve">PATRIMONIO ALER BERGAMO  AL 31/05/2025 - capoluogo </t>
  </si>
  <si>
    <t xml:space="preserve">Costruite x la vendita 12+12 - tutti ceduti </t>
  </si>
  <si>
    <t xml:space="preserve">PATRIMONIO ALER BERGAMO  AL 31/05/2025 - provincia </t>
  </si>
  <si>
    <t>1 negozio</t>
  </si>
  <si>
    <t>PATRIMONIO  U.O.G. DI LECCO  AL 31/05/2025  - capoluogo</t>
  </si>
  <si>
    <t>PATRIMONIO  U.O.G. DI LECCO AL 31/05/2025   - provincia</t>
  </si>
  <si>
    <t xml:space="preserve">ceduto n. 1 negozio (farmacia) </t>
  </si>
  <si>
    <r>
      <t xml:space="preserve">2 sala comune + 3 cantine - </t>
    </r>
    <r>
      <rPr>
        <b/>
        <sz val="8"/>
        <color rgb="FFFF0000"/>
        <rFont val="Arial"/>
        <family val="2"/>
      </rPr>
      <t>nel 2025 n. 3 alloggi frazionati in 2</t>
    </r>
  </si>
  <si>
    <r>
      <t xml:space="preserve">1 sala comune + 4 cantine - </t>
    </r>
    <r>
      <rPr>
        <b/>
        <sz val="8"/>
        <color rgb="FFFF0000"/>
        <rFont val="Arial"/>
        <family val="2"/>
      </rPr>
      <t>nel 2025 1 alloggio frazionato in 2</t>
    </r>
  </si>
  <si>
    <t>PATRIMONIO U.O.G. SONDRIO al 31/05/2025  - capoluogo</t>
  </si>
  <si>
    <t>PATRIMONIO U.O.G. SONDRIO al 31/05/2025 -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</si>
</sst>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00"/>
    <numFmt numFmtId="165" formatCode="#,##0_ ;\-#,##0\ "/>
  </numFmts>
  <fonts count="3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sz val="8"/>
      <color theme="1"/>
      <name val="Calibri"/>
      <family val="2"/>
      <scheme val="minor"/>
    </font>
    <font>
      <sz val="7"/>
      <color indexed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7"/>
      <color indexed="12"/>
      <name val="Arial"/>
      <family val="2"/>
    </font>
    <font>
      <sz val="8"/>
      <color indexed="48"/>
      <name val="Arial"/>
      <family val="2"/>
    </font>
    <font>
      <sz val="7"/>
      <color indexed="48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sz val="7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26"/>
      <name val="Arial"/>
      <family val="2"/>
    </font>
    <font>
      <sz val="9"/>
      <name val="Tahoma"/>
      <family val="2"/>
    </font>
    <font>
      <sz val="10"/>
      <name val="Tahoma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26"/>
      <color rgb="FF006600"/>
      <name val="Berlin Sans FB Demi"/>
      <family val="2"/>
    </font>
    <font>
      <sz val="8"/>
      <color rgb="FF0070C0"/>
      <name val="Arial"/>
      <family val="2"/>
    </font>
    <font>
      <b/>
      <sz val="22"/>
      <color rgb="FF006600"/>
      <name val="Berlin Sans FB Demi"/>
      <family val="2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b/>
      <sz val="8"/>
      <color rgb="FFFF0000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3" fillId="0" borderId="0" applyFont="0" applyFill="0" applyBorder="0" applyAlignment="0" applyProtection="0"/>
    <xf numFmtId="0" fontId="14" fillId="0" borderId="0"/>
    <xf numFmtId="43" fontId="23" fillId="0" borderId="0" applyFont="0" applyFill="0" applyBorder="0" applyAlignment="0" applyProtection="0"/>
  </cellStyleXfs>
  <cellXfs count="271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1" fillId="0" borderId="0" xfId="0" applyNumberFormat="1" applyFont="1"/>
    <xf numFmtId="0" fontId="5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12" fillId="0" borderId="0" xfId="0" applyFont="1"/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1" fontId="1" fillId="0" borderId="0" xfId="0" applyNumberFormat="1" applyFont="1" applyAlignment="1">
      <alignment horizontal="center"/>
    </xf>
    <xf numFmtId="0" fontId="17" fillId="0" borderId="0" xfId="0" applyFont="1"/>
    <xf numFmtId="0" fontId="3" fillId="0" borderId="49" xfId="0" applyFont="1" applyBorder="1" applyAlignment="1">
      <alignment horizontal="center"/>
    </xf>
    <xf numFmtId="0" fontId="21" fillId="0" borderId="0" xfId="0" applyFont="1" applyAlignment="1">
      <alignment wrapText="1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/>
    <xf numFmtId="164" fontId="3" fillId="0" borderId="44" xfId="0" quotePrefix="1" applyNumberFormat="1" applyFont="1" applyBorder="1" applyAlignment="1">
      <alignment horizontal="right"/>
    </xf>
    <xf numFmtId="1" fontId="3" fillId="0" borderId="45" xfId="0" quotePrefix="1" applyNumberFormat="1" applyFont="1" applyBorder="1" applyAlignment="1">
      <alignment horizontal="center"/>
    </xf>
    <xf numFmtId="0" fontId="10" fillId="0" borderId="46" xfId="0" applyFont="1" applyBorder="1"/>
    <xf numFmtId="0" fontId="8" fillId="0" borderId="50" xfId="0" applyFont="1" applyBorder="1" applyAlignment="1">
      <alignment horizontal="center"/>
    </xf>
    <xf numFmtId="0" fontId="14" fillId="0" borderId="55" xfId="0" applyFont="1" applyBorder="1"/>
    <xf numFmtId="0" fontId="3" fillId="0" borderId="53" xfId="0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/>
    <xf numFmtId="164" fontId="3" fillId="4" borderId="48" xfId="0" applyNumberFormat="1" applyFont="1" applyFill="1" applyBorder="1"/>
    <xf numFmtId="164" fontId="3" fillId="4" borderId="47" xfId="0" applyNumberFormat="1" applyFont="1" applyFill="1" applyBorder="1" applyAlignment="1">
      <alignment horizontal="center"/>
    </xf>
    <xf numFmtId="0" fontId="3" fillId="4" borderId="47" xfId="0" applyFont="1" applyFill="1" applyBorder="1"/>
    <xf numFmtId="0" fontId="11" fillId="4" borderId="47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4" fillId="0" borderId="0" xfId="0" applyFont="1" applyAlignment="1">
      <alignment vertical="top"/>
    </xf>
    <xf numFmtId="0" fontId="2" fillId="0" borderId="0" xfId="0" applyFont="1" applyAlignment="1">
      <alignment vertical="top"/>
    </xf>
    <xf numFmtId="1" fontId="14" fillId="0" borderId="0" xfId="0" applyNumberFormat="1" applyFont="1" applyAlignment="1">
      <alignment vertical="top"/>
    </xf>
    <xf numFmtId="0" fontId="24" fillId="0" borderId="0" xfId="0" applyFont="1" applyAlignment="1">
      <alignment vertical="top"/>
    </xf>
    <xf numFmtId="1" fontId="14" fillId="0" borderId="0" xfId="0" applyNumberFormat="1" applyFont="1" applyAlignment="1">
      <alignment horizontal="center" vertical="top"/>
    </xf>
    <xf numFmtId="0" fontId="25" fillId="0" borderId="0" xfId="0" applyFont="1" applyAlignment="1">
      <alignment vertical="top"/>
    </xf>
    <xf numFmtId="0" fontId="14" fillId="0" borderId="0" xfId="0" applyFont="1" applyAlignment="1">
      <alignment vertical="center"/>
    </xf>
    <xf numFmtId="1" fontId="2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right" vertical="center"/>
    </xf>
    <xf numFmtId="1" fontId="28" fillId="0" borderId="0" xfId="0" applyNumberFormat="1" applyFont="1" applyAlignment="1">
      <alignment horizontal="right" vertical="center"/>
    </xf>
    <xf numFmtId="1" fontId="29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4" fillId="0" borderId="0" xfId="0" applyFont="1" applyAlignment="1">
      <alignment vertical="top" wrapText="1"/>
    </xf>
    <xf numFmtId="0" fontId="1" fillId="0" borderId="62" xfId="0" applyFont="1" applyBorder="1"/>
    <xf numFmtId="1" fontId="3" fillId="0" borderId="0" xfId="0" applyNumberFormat="1" applyFont="1" applyAlignment="1">
      <alignment horizontal="left"/>
    </xf>
    <xf numFmtId="1" fontId="0" fillId="0" borderId="0" xfId="0" applyNumberFormat="1"/>
    <xf numFmtId="0" fontId="3" fillId="0" borderId="0" xfId="0" applyFont="1" applyAlignment="1">
      <alignment horizontal="center" wrapText="1"/>
    </xf>
    <xf numFmtId="1" fontId="3" fillId="0" borderId="0" xfId="0" applyNumberFormat="1" applyFont="1" applyAlignment="1">
      <alignment vertical="top"/>
    </xf>
    <xf numFmtId="14" fontId="31" fillId="0" borderId="0" xfId="0" applyNumberFormat="1" applyFont="1"/>
    <xf numFmtId="0" fontId="3" fillId="4" borderId="47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 wrapText="1"/>
    </xf>
    <xf numFmtId="1" fontId="10" fillId="2" borderId="57" xfId="0" applyNumberFormat="1" applyFont="1" applyFill="1" applyBorder="1" applyAlignment="1">
      <alignment horizontal="center" vertical="center"/>
    </xf>
    <xf numFmtId="1" fontId="10" fillId="2" borderId="57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/>
    </xf>
    <xf numFmtId="165" fontId="10" fillId="2" borderId="8" xfId="0" applyNumberFormat="1" applyFont="1" applyFill="1" applyBorder="1" applyAlignment="1">
      <alignment horizontal="center" vertical="center"/>
    </xf>
    <xf numFmtId="165" fontId="10" fillId="2" borderId="8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Continuous"/>
    </xf>
    <xf numFmtId="0" fontId="10" fillId="2" borderId="4" xfId="0" applyFont="1" applyFill="1" applyBorder="1" applyAlignment="1">
      <alignment horizontal="centerContinuous"/>
    </xf>
    <xf numFmtId="0" fontId="10" fillId="2" borderId="5" xfId="0" quotePrefix="1" applyFont="1" applyFill="1" applyBorder="1" applyAlignment="1">
      <alignment horizontal="center" vertical="center"/>
    </xf>
    <xf numFmtId="164" fontId="10" fillId="2" borderId="7" xfId="0" applyNumberFormat="1" applyFont="1" applyFill="1" applyBorder="1"/>
    <xf numFmtId="0" fontId="10" fillId="2" borderId="11" xfId="0" applyFont="1" applyFill="1" applyBorder="1" applyAlignment="1">
      <alignment horizontal="right"/>
    </xf>
    <xf numFmtId="0" fontId="10" fillId="2" borderId="10" xfId="0" applyFont="1" applyFill="1" applyBorder="1"/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right"/>
    </xf>
    <xf numFmtId="1" fontId="14" fillId="0" borderId="11" xfId="0" applyNumberFormat="1" applyFont="1" applyBorder="1" applyAlignment="1">
      <alignment vertical="top"/>
    </xf>
    <xf numFmtId="0" fontId="3" fillId="0" borderId="11" xfId="0" applyFont="1" applyBorder="1"/>
    <xf numFmtId="165" fontId="10" fillId="2" borderId="57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32" fillId="0" borderId="0" xfId="0" applyFont="1" applyAlignment="1">
      <alignment horizontal="left"/>
    </xf>
    <xf numFmtId="14" fontId="32" fillId="0" borderId="0" xfId="0" applyNumberFormat="1" applyFont="1" applyAlignment="1">
      <alignment horizontal="center"/>
    </xf>
    <xf numFmtId="164" fontId="3" fillId="0" borderId="0" xfId="0" quotePrefix="1" applyNumberFormat="1" applyFont="1" applyAlignment="1">
      <alignment horizontal="right"/>
    </xf>
    <xf numFmtId="1" fontId="3" fillId="0" borderId="0" xfId="0" quotePrefix="1" applyNumberFormat="1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164" fontId="10" fillId="2" borderId="57" xfId="0" applyNumberFormat="1" applyFont="1" applyFill="1" applyBorder="1" applyAlignment="1">
      <alignment horizontal="center"/>
    </xf>
    <xf numFmtId="0" fontId="10" fillId="2" borderId="67" xfId="0" quotePrefix="1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164" fontId="10" fillId="2" borderId="8" xfId="0" applyNumberFormat="1" applyFont="1" applyFill="1" applyBorder="1"/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164" fontId="10" fillId="2" borderId="2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3" fontId="6" fillId="4" borderId="45" xfId="0" applyNumberFormat="1" applyFont="1" applyFill="1" applyBorder="1" applyAlignment="1">
      <alignment horizontal="center"/>
    </xf>
    <xf numFmtId="165" fontId="8" fillId="5" borderId="8" xfId="0" applyNumberFormat="1" applyFont="1" applyFill="1" applyBorder="1" applyAlignment="1">
      <alignment horizontal="center" vertical="center"/>
    </xf>
    <xf numFmtId="1" fontId="10" fillId="3" borderId="57" xfId="0" applyNumberFormat="1" applyFont="1" applyFill="1" applyBorder="1" applyAlignment="1">
      <alignment horizontal="center" vertical="center" wrapText="1"/>
    </xf>
    <xf numFmtId="1" fontId="10" fillId="3" borderId="8" xfId="0" applyNumberFormat="1" applyFont="1" applyFill="1" applyBorder="1" applyAlignment="1">
      <alignment horizontal="center" vertical="center" wrapText="1"/>
    </xf>
    <xf numFmtId="165" fontId="10" fillId="5" borderId="57" xfId="0" applyNumberFormat="1" applyFont="1" applyFill="1" applyBorder="1" applyAlignment="1">
      <alignment horizontal="center" vertical="center"/>
    </xf>
    <xf numFmtId="14" fontId="34" fillId="0" borderId="0" xfId="0" applyNumberFormat="1" applyFont="1" applyAlignment="1">
      <alignment horizontal="center"/>
    </xf>
    <xf numFmtId="165" fontId="6" fillId="4" borderId="45" xfId="0" applyNumberFormat="1" applyFont="1" applyFill="1" applyBorder="1" applyAlignment="1">
      <alignment horizontal="center"/>
    </xf>
    <xf numFmtId="165" fontId="6" fillId="4" borderId="60" xfId="0" applyNumberFormat="1" applyFont="1" applyFill="1" applyBorder="1" applyAlignment="1">
      <alignment horizontal="center"/>
    </xf>
    <xf numFmtId="165" fontId="20" fillId="4" borderId="56" xfId="1" applyNumberFormat="1" applyFont="1" applyFill="1" applyBorder="1" applyAlignment="1" applyProtection="1">
      <alignment horizontal="center" vertical="center"/>
    </xf>
    <xf numFmtId="1" fontId="6" fillId="4" borderId="56" xfId="0" applyNumberFormat="1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2" borderId="70" xfId="0" applyFont="1" applyFill="1" applyBorder="1" applyAlignment="1">
      <alignment horizontal="center" vertical="center"/>
    </xf>
    <xf numFmtId="0" fontId="10" fillId="2" borderId="7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/>
    </xf>
    <xf numFmtId="0" fontId="10" fillId="2" borderId="72" xfId="0" applyFont="1" applyFill="1" applyBorder="1" applyAlignment="1">
      <alignment horizontal="center" vertical="center"/>
    </xf>
    <xf numFmtId="165" fontId="10" fillId="2" borderId="6" xfId="0" applyNumberFormat="1" applyFont="1" applyFill="1" applyBorder="1" applyAlignment="1">
      <alignment horizontal="center" vertical="center"/>
    </xf>
    <xf numFmtId="165" fontId="10" fillId="2" borderId="13" xfId="0" applyNumberFormat="1" applyFont="1" applyFill="1" applyBorder="1" applyAlignment="1">
      <alignment horizontal="center" vertical="center"/>
    </xf>
    <xf numFmtId="0" fontId="3" fillId="0" borderId="17" xfId="0" quotePrefix="1" applyFont="1" applyBorder="1" applyAlignment="1">
      <alignment horizontal="right"/>
    </xf>
    <xf numFmtId="0" fontId="3" fillId="0" borderId="18" xfId="0" quotePrefix="1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3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0" fontId="1" fillId="0" borderId="63" xfId="0" applyFont="1" applyBorder="1"/>
    <xf numFmtId="0" fontId="1" fillId="0" borderId="61" xfId="0" applyFont="1" applyBorder="1" applyAlignment="1">
      <alignment wrapText="1"/>
    </xf>
    <xf numFmtId="0" fontId="1" fillId="0" borderId="61" xfId="0" applyFont="1" applyBorder="1"/>
    <xf numFmtId="46" fontId="3" fillId="0" borderId="17" xfId="0" quotePrefix="1" applyNumberFormat="1" applyFont="1" applyBorder="1" applyAlignment="1">
      <alignment horizontal="right"/>
    </xf>
    <xf numFmtId="1" fontId="3" fillId="0" borderId="22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0" fontId="3" fillId="0" borderId="17" xfId="0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3" fillId="0" borderId="18" xfId="0" quotePrefix="1" applyNumberFormat="1" applyFont="1" applyBorder="1" applyAlignment="1">
      <alignment horizontal="center"/>
    </xf>
    <xf numFmtId="165" fontId="8" fillId="0" borderId="28" xfId="0" applyNumberFormat="1" applyFont="1" applyBorder="1" applyAlignment="1">
      <alignment horizontal="center"/>
    </xf>
    <xf numFmtId="0" fontId="3" fillId="0" borderId="25" xfId="0" applyFont="1" applyBorder="1"/>
    <xf numFmtId="0" fontId="3" fillId="0" borderId="20" xfId="0" applyFont="1" applyBorder="1" applyAlignment="1">
      <alignment horizontal="left"/>
    </xf>
    <xf numFmtId="0" fontId="7" fillId="0" borderId="61" xfId="0" applyFont="1" applyBorder="1"/>
    <xf numFmtId="0" fontId="3" fillId="0" borderId="21" xfId="0" applyFont="1" applyBorder="1" applyAlignment="1">
      <alignment horizontal="center"/>
    </xf>
    <xf numFmtId="165" fontId="8" fillId="0" borderId="23" xfId="0" applyNumberFormat="1" applyFont="1" applyBorder="1" applyAlignment="1">
      <alignment horizontal="center"/>
    </xf>
    <xf numFmtId="0" fontId="9" fillId="0" borderId="61" xfId="0" applyFont="1" applyBorder="1" applyAlignment="1">
      <alignment wrapText="1"/>
    </xf>
    <xf numFmtId="164" fontId="3" fillId="0" borderId="18" xfId="0" quotePrefix="1" applyNumberFormat="1" applyFont="1" applyBorder="1" applyAlignment="1">
      <alignment horizontal="center"/>
    </xf>
    <xf numFmtId="0" fontId="3" fillId="0" borderId="20" xfId="0" quotePrefix="1" applyFont="1" applyBorder="1"/>
    <xf numFmtId="0" fontId="3" fillId="0" borderId="36" xfId="0" quotePrefix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wrapText="1"/>
    </xf>
    <xf numFmtId="0" fontId="3" fillId="0" borderId="20" xfId="0" applyFont="1" applyBorder="1" applyAlignment="1">
      <alignment wrapText="1"/>
    </xf>
    <xf numFmtId="0" fontId="3" fillId="0" borderId="36" xfId="0" applyFont="1" applyBorder="1" applyAlignment="1">
      <alignment horizontal="center" wrapText="1"/>
    </xf>
    <xf numFmtId="46" fontId="3" fillId="0" borderId="18" xfId="0" quotePrefix="1" applyNumberFormat="1" applyFont="1" applyBorder="1" applyAlignment="1">
      <alignment horizontal="center"/>
    </xf>
    <xf numFmtId="0" fontId="7" fillId="0" borderId="61" xfId="0" applyFont="1" applyBorder="1" applyAlignment="1">
      <alignment wrapText="1"/>
    </xf>
    <xf numFmtId="0" fontId="4" fillId="0" borderId="61" xfId="0" applyFont="1" applyBorder="1"/>
    <xf numFmtId="46" fontId="1" fillId="0" borderId="17" xfId="0" quotePrefix="1" applyNumberFormat="1" applyFont="1" applyBorder="1" applyAlignment="1">
      <alignment horizontal="right"/>
    </xf>
    <xf numFmtId="0" fontId="1" fillId="0" borderId="61" xfId="0" applyFont="1" applyBorder="1" applyAlignment="1">
      <alignment horizontal="left" vertical="top" wrapText="1"/>
    </xf>
    <xf numFmtId="0" fontId="1" fillId="0" borderId="61" xfId="0" applyFont="1" applyBorder="1" applyAlignment="1">
      <alignment horizontal="left" vertical="top"/>
    </xf>
    <xf numFmtId="0" fontId="3" fillId="0" borderId="18" xfId="0" quotePrefix="1" applyFont="1" applyBorder="1" applyAlignment="1">
      <alignment horizontal="center" wrapText="1"/>
    </xf>
    <xf numFmtId="164" fontId="3" fillId="0" borderId="38" xfId="0" quotePrefix="1" applyNumberFormat="1" applyFont="1" applyBorder="1" applyAlignment="1">
      <alignment horizontal="right"/>
    </xf>
    <xf numFmtId="1" fontId="3" fillId="0" borderId="43" xfId="0" quotePrefix="1" applyNumberFormat="1" applyFont="1" applyBorder="1" applyAlignment="1">
      <alignment horizontal="center"/>
    </xf>
    <xf numFmtId="0" fontId="3" fillId="0" borderId="41" xfId="0" applyFont="1" applyBorder="1"/>
    <xf numFmtId="0" fontId="3" fillId="0" borderId="54" xfId="0" applyFont="1" applyBorder="1"/>
    <xf numFmtId="0" fontId="3" fillId="0" borderId="64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165" fontId="3" fillId="0" borderId="34" xfId="0" applyNumberFormat="1" applyFont="1" applyBorder="1" applyAlignment="1">
      <alignment horizontal="center"/>
    </xf>
    <xf numFmtId="165" fontId="3" fillId="0" borderId="41" xfId="0" applyNumberFormat="1" applyFont="1" applyBorder="1" applyAlignment="1">
      <alignment horizontal="center"/>
    </xf>
    <xf numFmtId="1" fontId="3" fillId="0" borderId="23" xfId="0" quotePrefix="1" applyNumberFormat="1" applyFont="1" applyBorder="1" applyAlignment="1">
      <alignment horizontal="center"/>
    </xf>
    <xf numFmtId="165" fontId="10" fillId="2" borderId="68" xfId="0" applyNumberFormat="1" applyFont="1" applyFill="1" applyBorder="1" applyAlignment="1">
      <alignment horizontal="center" vertical="center"/>
    </xf>
    <xf numFmtId="164" fontId="3" fillId="0" borderId="27" xfId="0" quotePrefix="1" applyNumberFormat="1" applyFont="1" applyBorder="1" applyAlignment="1">
      <alignment horizontal="right"/>
    </xf>
    <xf numFmtId="1" fontId="3" fillId="0" borderId="28" xfId="0" quotePrefix="1" applyNumberFormat="1" applyFont="1" applyBorder="1" applyAlignment="1">
      <alignment horizontal="center"/>
    </xf>
    <xf numFmtId="0" fontId="14" fillId="0" borderId="29" xfId="0" applyFont="1" applyBorder="1"/>
    <xf numFmtId="0" fontId="14" fillId="0" borderId="69" xfId="0" applyFont="1" applyBorder="1"/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1" fontId="3" fillId="0" borderId="28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5" fillId="0" borderId="61" xfId="0" applyFont="1" applyBorder="1" applyAlignment="1">
      <alignment wrapText="1"/>
    </xf>
    <xf numFmtId="0" fontId="14" fillId="0" borderId="21" xfId="0" applyFont="1" applyBorder="1"/>
    <xf numFmtId="0" fontId="14" fillId="0" borderId="20" xfId="0" applyFont="1" applyBorder="1"/>
    <xf numFmtId="0" fontId="3" fillId="0" borderId="23" xfId="0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6" fillId="0" borderId="61" xfId="0" applyFont="1" applyBorder="1" applyAlignment="1">
      <alignment wrapText="1"/>
    </xf>
    <xf numFmtId="0" fontId="14" fillId="0" borderId="25" xfId="0" applyFont="1" applyBorder="1"/>
    <xf numFmtId="0" fontId="3" fillId="0" borderId="33" xfId="0" applyFont="1" applyBorder="1" applyAlignment="1">
      <alignment horizontal="center"/>
    </xf>
    <xf numFmtId="1" fontId="3" fillId="0" borderId="32" xfId="0" applyNumberFormat="1" applyFont="1" applyBorder="1" applyAlignment="1">
      <alignment horizontal="center"/>
    </xf>
    <xf numFmtId="1" fontId="3" fillId="0" borderId="33" xfId="0" applyNumberFormat="1" applyFont="1" applyBorder="1" applyAlignment="1">
      <alignment horizontal="center"/>
    </xf>
    <xf numFmtId="0" fontId="14" fillId="0" borderId="20" xfId="0" quotePrefix="1" applyFont="1" applyBorder="1" applyAlignment="1">
      <alignment horizontal="left"/>
    </xf>
    <xf numFmtId="46" fontId="3" fillId="0" borderId="27" xfId="0" quotePrefix="1" applyNumberFormat="1" applyFont="1" applyBorder="1" applyAlignment="1">
      <alignment horizontal="right"/>
    </xf>
    <xf numFmtId="0" fontId="14" fillId="0" borderId="30" xfId="0" applyFont="1" applyBorder="1"/>
    <xf numFmtId="164" fontId="3" fillId="0" borderId="17" xfId="0" applyNumberFormat="1" applyFont="1" applyBorder="1" applyAlignment="1">
      <alignment horizontal="right"/>
    </xf>
    <xf numFmtId="0" fontId="18" fillId="0" borderId="61" xfId="0" applyFont="1" applyBorder="1" applyAlignment="1">
      <alignment wrapText="1"/>
    </xf>
    <xf numFmtId="0" fontId="14" fillId="0" borderId="19" xfId="0" applyFont="1" applyBorder="1"/>
    <xf numFmtId="0" fontId="14" fillId="0" borderId="23" xfId="0" applyFont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0" fontId="33" fillId="0" borderId="61" xfId="0" applyFont="1" applyBorder="1" applyAlignment="1">
      <alignment wrapText="1"/>
    </xf>
    <xf numFmtId="46" fontId="3" fillId="0" borderId="38" xfId="0" quotePrefix="1" applyNumberFormat="1" applyFont="1" applyBorder="1" applyAlignment="1">
      <alignment horizontal="right"/>
    </xf>
    <xf numFmtId="1" fontId="3" fillId="0" borderId="34" xfId="0" quotePrefix="1" applyNumberFormat="1" applyFont="1" applyBorder="1" applyAlignment="1">
      <alignment horizontal="center"/>
    </xf>
    <xf numFmtId="0" fontId="14" fillId="0" borderId="40" xfId="0" applyFont="1" applyBorder="1"/>
    <xf numFmtId="0" fontId="14" fillId="0" borderId="54" xfId="0" applyFont="1" applyBorder="1"/>
    <xf numFmtId="0" fontId="3" fillId="0" borderId="34" xfId="0" applyFont="1" applyBorder="1" applyAlignment="1">
      <alignment horizontal="center"/>
    </xf>
    <xf numFmtId="0" fontId="14" fillId="0" borderId="20" xfId="0" applyFont="1" applyBorder="1" applyAlignment="1">
      <alignment wrapText="1"/>
    </xf>
    <xf numFmtId="164" fontId="3" fillId="0" borderId="27" xfId="0" applyNumberFormat="1" applyFont="1" applyBorder="1" applyAlignment="1">
      <alignment horizontal="right"/>
    </xf>
    <xf numFmtId="0" fontId="3" fillId="0" borderId="32" xfId="0" applyFont="1" applyBorder="1" applyAlignment="1">
      <alignment horizontal="center"/>
    </xf>
    <xf numFmtId="1" fontId="1" fillId="0" borderId="34" xfId="0" quotePrefix="1" applyNumberFormat="1" applyFont="1" applyBorder="1" applyAlignment="1">
      <alignment horizontal="center" wrapText="1"/>
    </xf>
    <xf numFmtId="0" fontId="14" fillId="0" borderId="39" xfId="0" applyFont="1" applyBorder="1" applyAlignment="1">
      <alignment wrapText="1"/>
    </xf>
    <xf numFmtId="0" fontId="3" fillId="0" borderId="42" xfId="0" applyFont="1" applyBorder="1" applyAlignment="1">
      <alignment horizontal="center" wrapText="1"/>
    </xf>
    <xf numFmtId="0" fontId="14" fillId="0" borderId="21" xfId="0" quotePrefix="1" applyFont="1" applyBorder="1" applyAlignment="1">
      <alignment horizontal="left"/>
    </xf>
    <xf numFmtId="0" fontId="14" fillId="0" borderId="37" xfId="0" applyFont="1" applyBorder="1"/>
    <xf numFmtId="0" fontId="14" fillId="0" borderId="39" xfId="0" applyFont="1" applyBorder="1"/>
    <xf numFmtId="0" fontId="14" fillId="0" borderId="54" xfId="0" applyFont="1" applyBorder="1" applyAlignment="1">
      <alignment wrapText="1"/>
    </xf>
    <xf numFmtId="0" fontId="1" fillId="0" borderId="61" xfId="0" applyFont="1" applyBorder="1" applyAlignment="1">
      <alignment horizontal="left" wrapText="1"/>
    </xf>
    <xf numFmtId="0" fontId="14" fillId="0" borderId="52" xfId="0" applyFont="1" applyBorder="1"/>
    <xf numFmtId="1" fontId="3" fillId="0" borderId="51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" fontId="14" fillId="0" borderId="1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1" fontId="14" fillId="0" borderId="23" xfId="0" applyNumberFormat="1" applyFont="1" applyBorder="1" applyAlignment="1">
      <alignment vertical="top"/>
    </xf>
    <xf numFmtId="0" fontId="3" fillId="0" borderId="26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1" fontId="14" fillId="0" borderId="23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65" fontId="10" fillId="2" borderId="58" xfId="0" applyNumberFormat="1" applyFont="1" applyFill="1" applyBorder="1" applyAlignment="1">
      <alignment horizontal="center" vertical="center"/>
    </xf>
    <xf numFmtId="165" fontId="10" fillId="2" borderId="9" xfId="0" applyNumberFormat="1" applyFont="1" applyFill="1" applyBorder="1" applyAlignment="1">
      <alignment horizontal="center" vertical="center"/>
    </xf>
    <xf numFmtId="0" fontId="26" fillId="0" borderId="16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6" fillId="0" borderId="16" xfId="0" applyFont="1" applyBorder="1" applyAlignment="1">
      <alignment horizontal="center" vertical="center"/>
    </xf>
    <xf numFmtId="1" fontId="14" fillId="0" borderId="16" xfId="0" applyNumberFormat="1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6" fillId="0" borderId="23" xfId="0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1" fontId="1" fillId="0" borderId="23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/>
    </xf>
    <xf numFmtId="0" fontId="26" fillId="0" borderId="26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26" fillId="0" borderId="26" xfId="0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left" vertical="center" wrapText="1"/>
    </xf>
    <xf numFmtId="1" fontId="14" fillId="0" borderId="26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center" vertical="center"/>
    </xf>
    <xf numFmtId="0" fontId="35" fillId="0" borderId="61" xfId="0" applyFont="1" applyBorder="1"/>
    <xf numFmtId="0" fontId="36" fillId="0" borderId="61" xfId="0" applyFont="1" applyBorder="1" applyAlignment="1">
      <alignment wrapText="1"/>
    </xf>
    <xf numFmtId="0" fontId="35" fillId="0" borderId="61" xfId="0" applyFont="1" applyBorder="1" applyAlignment="1">
      <alignment wrapText="1"/>
    </xf>
    <xf numFmtId="0" fontId="36" fillId="0" borderId="23" xfId="0" applyFont="1" applyBorder="1" applyAlignment="1">
      <alignment wrapText="1"/>
    </xf>
    <xf numFmtId="0" fontId="10" fillId="2" borderId="58" xfId="0" applyFont="1" applyFill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43" fontId="3" fillId="0" borderId="0" xfId="1" applyFont="1"/>
    <xf numFmtId="1" fontId="1" fillId="0" borderId="0" xfId="0" applyNumberFormat="1" applyFont="1"/>
    <xf numFmtId="0" fontId="38" fillId="0" borderId="0" xfId="0" applyFont="1" applyAlignment="1">
      <alignment vertical="top"/>
    </xf>
    <xf numFmtId="164" fontId="38" fillId="0" borderId="0" xfId="0" applyNumberFormat="1" applyFont="1"/>
  </cellXfs>
  <cellStyles count="4">
    <cellStyle name="Migliaia" xfId="1" builtinId="3"/>
    <cellStyle name="Migliaia 2" xfId="3" xr:uid="{017F4D7C-6FA4-4FA2-B597-BF4688FA4AF5}"/>
    <cellStyle name="Normale" xfId="0" builtinId="0"/>
    <cellStyle name="Normale 2" xfId="2" xr:uid="{30A90473-1D17-4E20-8475-7D0499B6B905}"/>
  </cellStyles>
  <dxfs count="0"/>
  <tableStyles count="0" defaultTableStyle="TableStyleMedium2" defaultPivotStyle="PivotStyleLight16"/>
  <colors>
    <mruColors>
      <color rgb="FFFFFF99"/>
      <color rgb="FFFFCCFF"/>
      <color rgb="FFFDBBD9"/>
      <color rgb="FFFFC2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171450</xdr:rowOff>
    </xdr:from>
    <xdr:to>
      <xdr:col>0</xdr:col>
      <xdr:colOff>5648960</xdr:colOff>
      <xdr:row>4</xdr:row>
      <xdr:rowOff>152400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1EEA4CF-DFAC-44E8-8792-352FB3EE5B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61950"/>
          <a:ext cx="539178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FAA3-042B-41BA-855A-6A7610105B98}">
  <dimension ref="A17:H39"/>
  <sheetViews>
    <sheetView tabSelected="1" topLeftCell="A7" workbookViewId="0">
      <selection activeCell="A12" sqref="A12"/>
    </sheetView>
  </sheetViews>
  <sheetFormatPr defaultRowHeight="15" x14ac:dyDescent="0.25"/>
  <cols>
    <col min="1" max="1" width="90.7109375" customWidth="1"/>
    <col min="2" max="2" width="11.140625" customWidth="1"/>
    <col min="3" max="3" width="26" customWidth="1"/>
    <col min="4" max="6" width="10.7109375" customWidth="1"/>
    <col min="7" max="7" width="10.28515625" customWidth="1"/>
    <col min="8" max="8" width="1.7109375" customWidth="1"/>
    <col min="9" max="9" width="6.28515625" customWidth="1"/>
    <col min="10" max="10" width="6.7109375" customWidth="1"/>
    <col min="11" max="11" width="16.7109375" customWidth="1"/>
    <col min="12" max="15" width="10.7109375" customWidth="1"/>
  </cols>
  <sheetData>
    <row r="17" spans="1:8" ht="32.25" x14ac:dyDescent="0.4">
      <c r="A17" s="81" t="s">
        <v>1735</v>
      </c>
      <c r="B17" s="81"/>
      <c r="C17" s="81"/>
      <c r="D17" s="81"/>
      <c r="E17" s="81"/>
      <c r="F17" s="81"/>
      <c r="G17" s="81"/>
      <c r="H17" s="81"/>
    </row>
    <row r="18" spans="1:8" ht="32.25" x14ac:dyDescent="0.4">
      <c r="A18" s="81"/>
      <c r="B18" s="81"/>
      <c r="C18" s="81"/>
      <c r="D18" s="81"/>
      <c r="E18" s="81"/>
      <c r="F18" s="81"/>
      <c r="G18" s="81"/>
      <c r="H18" s="81"/>
    </row>
    <row r="19" spans="1:8" ht="32.25" x14ac:dyDescent="0.4">
      <c r="A19" s="81" t="s">
        <v>1807</v>
      </c>
      <c r="B19" s="81"/>
      <c r="C19" s="81"/>
      <c r="D19" s="81"/>
      <c r="E19" s="81"/>
      <c r="F19" s="81"/>
      <c r="G19" s="81"/>
      <c r="H19" s="81"/>
    </row>
    <row r="26" spans="1:8" ht="32.25" x14ac:dyDescent="0.4">
      <c r="A26" s="81" t="s">
        <v>1736</v>
      </c>
    </row>
    <row r="27" spans="1:8" ht="32.25" x14ac:dyDescent="0.4">
      <c r="A27" s="10"/>
      <c r="C27" s="83"/>
    </row>
    <row r="28" spans="1:8" ht="32.25" x14ac:dyDescent="0.4">
      <c r="A28" s="10"/>
      <c r="C28" s="83"/>
    </row>
    <row r="29" spans="1:8" ht="32.25" x14ac:dyDescent="0.4">
      <c r="A29" s="84">
        <v>45808</v>
      </c>
    </row>
    <row r="35" spans="1:7" ht="27" x14ac:dyDescent="0.35">
      <c r="A35" s="105"/>
    </row>
    <row r="37" spans="1:7" x14ac:dyDescent="0.25">
      <c r="G37" s="82"/>
    </row>
    <row r="39" spans="1:7" x14ac:dyDescent="0.25">
      <c r="A39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592F3-9213-417A-8C9D-DDA0E31AD61B}">
  <sheetPr>
    <pageSetUpPr fitToPage="1"/>
  </sheetPr>
  <dimension ref="A1:X168"/>
  <sheetViews>
    <sheetView workbookViewId="0">
      <pane ySplit="4" topLeftCell="A5" activePane="bottomLeft" state="frozen"/>
      <selection pane="bottomLeft" activeCell="E11" sqref="E11"/>
    </sheetView>
  </sheetViews>
  <sheetFormatPr defaultRowHeight="15" x14ac:dyDescent="0.25"/>
  <cols>
    <col min="1" max="1" width="3.7109375" customWidth="1"/>
    <col min="2" max="2" width="13.42578125" customWidth="1"/>
    <col min="3" max="3" width="12.5703125" style="10" customWidth="1"/>
    <col min="4" max="4" width="10.7109375" customWidth="1"/>
    <col min="5" max="5" width="26.85546875" bestFit="1" customWidth="1"/>
    <col min="6" max="7" width="7.140625" style="10" customWidth="1"/>
    <col min="8" max="9" width="7.42578125" customWidth="1"/>
    <col min="10" max="14" width="10" style="28" hidden="1" customWidth="1"/>
    <col min="15" max="15" width="10" style="28" customWidth="1"/>
    <col min="16" max="20" width="7.7109375" style="28" customWidth="1"/>
    <col min="21" max="21" width="16.7109375" style="9" customWidth="1"/>
  </cols>
  <sheetData>
    <row r="1" spans="1:24" s="1" customFormat="1" ht="24.75" customHeight="1" x14ac:dyDescent="0.3">
      <c r="B1" s="270" t="s">
        <v>1810</v>
      </c>
      <c r="C1" s="2"/>
      <c r="F1" s="3"/>
      <c r="G1" s="3"/>
      <c r="J1" s="27"/>
      <c r="K1" s="27"/>
      <c r="L1" s="27"/>
      <c r="M1" s="27"/>
      <c r="N1" s="27"/>
      <c r="O1" s="27"/>
      <c r="R1" s="27"/>
      <c r="S1" s="27"/>
      <c r="T1" s="4" t="s">
        <v>1666</v>
      </c>
      <c r="U1" s="52">
        <v>45808</v>
      </c>
    </row>
    <row r="2" spans="1:24" s="1" customFormat="1" ht="10.5" customHeight="1" thickBot="1" x14ac:dyDescent="0.25">
      <c r="A2" s="1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33"/>
      <c r="P2" s="7"/>
      <c r="V2" s="13"/>
    </row>
    <row r="3" spans="1:24" s="6" customFormat="1" ht="26.25" customHeight="1" x14ac:dyDescent="0.2">
      <c r="B3" s="67" t="s">
        <v>0</v>
      </c>
      <c r="C3" s="98" t="s">
        <v>1</v>
      </c>
      <c r="D3" s="68" t="s">
        <v>2</v>
      </c>
      <c r="E3" s="69"/>
      <c r="F3" s="110" t="s">
        <v>1770</v>
      </c>
      <c r="G3" s="111" t="s">
        <v>1774</v>
      </c>
      <c r="H3" s="70" t="s">
        <v>3</v>
      </c>
      <c r="I3" s="112" t="s">
        <v>3</v>
      </c>
      <c r="J3" s="64" t="s">
        <v>8</v>
      </c>
      <c r="K3" s="64" t="s">
        <v>8</v>
      </c>
      <c r="L3" s="64" t="s">
        <v>8</v>
      </c>
      <c r="M3" s="64" t="s">
        <v>8</v>
      </c>
      <c r="N3" s="64" t="s">
        <v>8</v>
      </c>
      <c r="O3" s="64" t="s">
        <v>1615</v>
      </c>
      <c r="P3" s="64" t="s">
        <v>4</v>
      </c>
      <c r="Q3" s="64" t="s">
        <v>1609</v>
      </c>
      <c r="R3" s="64" t="s">
        <v>1611</v>
      </c>
      <c r="S3" s="64" t="s">
        <v>1613</v>
      </c>
      <c r="T3" s="116" t="s">
        <v>1614</v>
      </c>
      <c r="U3" s="116" t="s">
        <v>1617</v>
      </c>
    </row>
    <row r="4" spans="1:24" s="6" customFormat="1" ht="38.25" x14ac:dyDescent="0.2">
      <c r="B4" s="71"/>
      <c r="C4" s="99" t="s">
        <v>5</v>
      </c>
      <c r="D4" s="76"/>
      <c r="E4" s="73"/>
      <c r="F4" s="113" t="s">
        <v>1771</v>
      </c>
      <c r="G4" s="114"/>
      <c r="H4" s="74" t="s">
        <v>6</v>
      </c>
      <c r="I4" s="115" t="s">
        <v>7</v>
      </c>
      <c r="J4" s="65" t="s">
        <v>1605</v>
      </c>
      <c r="K4" s="66" t="s">
        <v>1759</v>
      </c>
      <c r="L4" s="66" t="s">
        <v>1640</v>
      </c>
      <c r="M4" s="66" t="s">
        <v>1757</v>
      </c>
      <c r="N4" s="65" t="s">
        <v>1758</v>
      </c>
      <c r="O4" s="66" t="s">
        <v>1763</v>
      </c>
      <c r="P4" s="65"/>
      <c r="Q4" s="65" t="s">
        <v>1610</v>
      </c>
      <c r="R4" s="65" t="s">
        <v>1612</v>
      </c>
      <c r="S4" s="65"/>
      <c r="T4" s="117"/>
      <c r="U4" s="117"/>
    </row>
    <row r="5" spans="1:24" s="7" customFormat="1" ht="18" customHeight="1" x14ac:dyDescent="0.2">
      <c r="A5" s="7">
        <v>1</v>
      </c>
      <c r="B5" s="118" t="s">
        <v>9</v>
      </c>
      <c r="C5" s="119">
        <v>110</v>
      </c>
      <c r="D5" s="120" t="s">
        <v>10</v>
      </c>
      <c r="E5" s="121" t="s">
        <v>11</v>
      </c>
      <c r="F5" s="122">
        <v>1</v>
      </c>
      <c r="G5" s="122" t="s">
        <v>1680</v>
      </c>
      <c r="H5" s="123">
        <v>1980</v>
      </c>
      <c r="I5" s="124"/>
      <c r="J5" s="125">
        <v>14</v>
      </c>
      <c r="K5" s="125"/>
      <c r="L5" s="125"/>
      <c r="M5" s="125"/>
      <c r="N5" s="125"/>
      <c r="O5" s="125">
        <f t="shared" ref="O5:O36" si="0">SUM(J5:N5)</f>
        <v>14</v>
      </c>
      <c r="P5" s="125"/>
      <c r="Q5" s="125"/>
      <c r="R5" s="125">
        <v>4</v>
      </c>
      <c r="S5" s="125">
        <v>5</v>
      </c>
      <c r="T5" s="126"/>
      <c r="U5" s="127" t="s">
        <v>1633</v>
      </c>
      <c r="X5" s="267"/>
    </row>
    <row r="6" spans="1:24" s="7" customFormat="1" ht="33.75" x14ac:dyDescent="0.2">
      <c r="A6" s="7">
        <f>1+A5</f>
        <v>2</v>
      </c>
      <c r="B6" s="118" t="s">
        <v>12</v>
      </c>
      <c r="C6" s="119">
        <v>112</v>
      </c>
      <c r="D6" s="120" t="s">
        <v>10</v>
      </c>
      <c r="E6" s="121" t="s">
        <v>13</v>
      </c>
      <c r="F6" s="122">
        <v>1</v>
      </c>
      <c r="G6" s="122" t="s">
        <v>1715</v>
      </c>
      <c r="H6" s="123">
        <v>1980</v>
      </c>
      <c r="I6" s="124"/>
      <c r="J6" s="125">
        <v>16</v>
      </c>
      <c r="K6" s="125"/>
      <c r="L6" s="125"/>
      <c r="M6" s="125"/>
      <c r="N6" s="125"/>
      <c r="O6" s="125">
        <f t="shared" si="0"/>
        <v>16</v>
      </c>
      <c r="P6" s="125"/>
      <c r="Q6" s="125"/>
      <c r="R6" s="125">
        <v>2</v>
      </c>
      <c r="S6" s="125">
        <v>2</v>
      </c>
      <c r="T6" s="126"/>
      <c r="U6" s="128" t="s">
        <v>1716</v>
      </c>
      <c r="X6" s="267"/>
    </row>
    <row r="7" spans="1:24" s="7" customFormat="1" ht="18" customHeight="1" x14ac:dyDescent="0.2">
      <c r="A7" s="7">
        <f t="shared" ref="A7:A86" si="1">1+A6</f>
        <v>3</v>
      </c>
      <c r="B7" s="118" t="s">
        <v>14</v>
      </c>
      <c r="C7" s="119">
        <v>141</v>
      </c>
      <c r="D7" s="120" t="s">
        <v>10</v>
      </c>
      <c r="E7" s="121" t="s">
        <v>15</v>
      </c>
      <c r="F7" s="122">
        <v>1</v>
      </c>
      <c r="G7" s="122" t="s">
        <v>1682</v>
      </c>
      <c r="H7" s="123">
        <v>1981</v>
      </c>
      <c r="I7" s="124"/>
      <c r="J7" s="125">
        <v>33</v>
      </c>
      <c r="K7" s="125"/>
      <c r="L7" s="125"/>
      <c r="M7" s="125"/>
      <c r="N7" s="125"/>
      <c r="O7" s="125">
        <f t="shared" si="0"/>
        <v>33</v>
      </c>
      <c r="P7" s="125">
        <v>33</v>
      </c>
      <c r="Q7" s="125"/>
      <c r="R7" s="125"/>
      <c r="S7" s="125"/>
      <c r="T7" s="126"/>
      <c r="U7" s="129"/>
      <c r="X7" s="267"/>
    </row>
    <row r="8" spans="1:24" s="7" customFormat="1" ht="18" customHeight="1" x14ac:dyDescent="0.2">
      <c r="A8" s="7">
        <f t="shared" si="1"/>
        <v>4</v>
      </c>
      <c r="B8" s="118" t="s">
        <v>16</v>
      </c>
      <c r="C8" s="119">
        <v>142</v>
      </c>
      <c r="D8" s="120" t="s">
        <v>10</v>
      </c>
      <c r="E8" s="121" t="s">
        <v>17</v>
      </c>
      <c r="F8" s="122">
        <v>1</v>
      </c>
      <c r="G8" s="122" t="s">
        <v>1682</v>
      </c>
      <c r="H8" s="123">
        <v>1981</v>
      </c>
      <c r="I8" s="124"/>
      <c r="J8" s="125">
        <v>29</v>
      </c>
      <c r="K8" s="125"/>
      <c r="L8" s="125"/>
      <c r="M8" s="125"/>
      <c r="N8" s="125"/>
      <c r="O8" s="125">
        <f t="shared" si="0"/>
        <v>29</v>
      </c>
      <c r="P8" s="125">
        <v>29</v>
      </c>
      <c r="Q8" s="125"/>
      <c r="R8" s="125"/>
      <c r="S8" s="125"/>
      <c r="T8" s="126"/>
      <c r="U8" s="129"/>
      <c r="X8" s="267"/>
    </row>
    <row r="9" spans="1:24" s="7" customFormat="1" ht="18" customHeight="1" x14ac:dyDescent="0.2">
      <c r="A9" s="7">
        <f t="shared" si="1"/>
        <v>5</v>
      </c>
      <c r="B9" s="118" t="s">
        <v>18</v>
      </c>
      <c r="C9" s="119">
        <v>143</v>
      </c>
      <c r="D9" s="120" t="s">
        <v>10</v>
      </c>
      <c r="E9" s="121" t="s">
        <v>19</v>
      </c>
      <c r="F9" s="122">
        <v>1</v>
      </c>
      <c r="G9" s="122" t="s">
        <v>1682</v>
      </c>
      <c r="H9" s="123">
        <v>1986</v>
      </c>
      <c r="I9" s="124"/>
      <c r="J9" s="125">
        <v>72</v>
      </c>
      <c r="K9" s="125"/>
      <c r="L9" s="125"/>
      <c r="M9" s="125"/>
      <c r="N9" s="125"/>
      <c r="O9" s="125">
        <f t="shared" si="0"/>
        <v>72</v>
      </c>
      <c r="P9" s="125">
        <v>72</v>
      </c>
      <c r="Q9" s="125"/>
      <c r="R9" s="125"/>
      <c r="S9" s="125"/>
      <c r="T9" s="126"/>
      <c r="U9" s="129"/>
      <c r="X9" s="267"/>
    </row>
    <row r="10" spans="1:24" s="7" customFormat="1" ht="18" customHeight="1" x14ac:dyDescent="0.2">
      <c r="A10" s="7">
        <f t="shared" si="1"/>
        <v>6</v>
      </c>
      <c r="B10" s="130" t="s">
        <v>20</v>
      </c>
      <c r="C10" s="119">
        <v>165</v>
      </c>
      <c r="D10" s="120" t="s">
        <v>10</v>
      </c>
      <c r="E10" s="121" t="s">
        <v>21</v>
      </c>
      <c r="F10" s="122">
        <v>1</v>
      </c>
      <c r="G10" s="122" t="s">
        <v>1673</v>
      </c>
      <c r="H10" s="131">
        <v>1967</v>
      </c>
      <c r="I10" s="132"/>
      <c r="J10" s="125">
        <v>12</v>
      </c>
      <c r="K10" s="125"/>
      <c r="L10" s="125"/>
      <c r="M10" s="125"/>
      <c r="N10" s="125"/>
      <c r="O10" s="125">
        <f t="shared" si="0"/>
        <v>12</v>
      </c>
      <c r="P10" s="125"/>
      <c r="Q10" s="125"/>
      <c r="R10" s="125"/>
      <c r="S10" s="125"/>
      <c r="T10" s="126"/>
      <c r="U10" s="129"/>
      <c r="X10" s="267"/>
    </row>
    <row r="11" spans="1:24" s="7" customFormat="1" ht="18" customHeight="1" x14ac:dyDescent="0.2">
      <c r="A11" s="7">
        <f t="shared" si="1"/>
        <v>7</v>
      </c>
      <c r="B11" s="130" t="s">
        <v>22</v>
      </c>
      <c r="C11" s="119">
        <v>166</v>
      </c>
      <c r="D11" s="120" t="s">
        <v>10</v>
      </c>
      <c r="E11" s="121" t="s">
        <v>23</v>
      </c>
      <c r="F11" s="122">
        <v>1</v>
      </c>
      <c r="G11" s="122" t="s">
        <v>1673</v>
      </c>
      <c r="H11" s="131">
        <v>1967</v>
      </c>
      <c r="I11" s="132"/>
      <c r="J11" s="125">
        <v>6</v>
      </c>
      <c r="K11" s="125"/>
      <c r="L11" s="125"/>
      <c r="M11" s="125"/>
      <c r="N11" s="125"/>
      <c r="O11" s="125">
        <f t="shared" si="0"/>
        <v>6</v>
      </c>
      <c r="P11" s="125"/>
      <c r="Q11" s="125"/>
      <c r="R11" s="125"/>
      <c r="S11" s="125"/>
      <c r="T11" s="126"/>
      <c r="U11" s="129"/>
      <c r="X11" s="267"/>
    </row>
    <row r="12" spans="1:24" s="7" customFormat="1" ht="18" customHeight="1" x14ac:dyDescent="0.2">
      <c r="A12" s="7">
        <f t="shared" si="1"/>
        <v>8</v>
      </c>
      <c r="B12" s="130" t="s">
        <v>24</v>
      </c>
      <c r="C12" s="119">
        <v>167</v>
      </c>
      <c r="D12" s="120" t="s">
        <v>10</v>
      </c>
      <c r="E12" s="121" t="s">
        <v>25</v>
      </c>
      <c r="F12" s="122">
        <v>1</v>
      </c>
      <c r="G12" s="122" t="s">
        <v>1673</v>
      </c>
      <c r="H12" s="131">
        <v>1967</v>
      </c>
      <c r="I12" s="132"/>
      <c r="J12" s="125">
        <v>12</v>
      </c>
      <c r="K12" s="125"/>
      <c r="L12" s="125"/>
      <c r="M12" s="125"/>
      <c r="N12" s="125"/>
      <c r="O12" s="125">
        <f t="shared" si="0"/>
        <v>12</v>
      </c>
      <c r="P12" s="125"/>
      <c r="Q12" s="125"/>
      <c r="R12" s="125"/>
      <c r="S12" s="125"/>
      <c r="T12" s="126"/>
      <c r="U12" s="129"/>
      <c r="X12" s="267"/>
    </row>
    <row r="13" spans="1:24" s="7" customFormat="1" ht="18" customHeight="1" x14ac:dyDescent="0.2">
      <c r="A13" s="7">
        <f t="shared" si="1"/>
        <v>9</v>
      </c>
      <c r="B13" s="130" t="s">
        <v>26</v>
      </c>
      <c r="C13" s="119">
        <v>168</v>
      </c>
      <c r="D13" s="120" t="s">
        <v>10</v>
      </c>
      <c r="E13" s="121" t="s">
        <v>27</v>
      </c>
      <c r="F13" s="122">
        <v>1</v>
      </c>
      <c r="G13" s="122" t="s">
        <v>1673</v>
      </c>
      <c r="H13" s="131">
        <v>1967</v>
      </c>
      <c r="I13" s="132"/>
      <c r="J13" s="125">
        <v>12</v>
      </c>
      <c r="K13" s="125"/>
      <c r="L13" s="125"/>
      <c r="M13" s="125"/>
      <c r="N13" s="125"/>
      <c r="O13" s="125">
        <f t="shared" si="0"/>
        <v>12</v>
      </c>
      <c r="P13" s="125"/>
      <c r="Q13" s="125"/>
      <c r="R13" s="125"/>
      <c r="S13" s="125"/>
      <c r="T13" s="126"/>
      <c r="U13" s="129"/>
      <c r="X13" s="267"/>
    </row>
    <row r="14" spans="1:24" s="7" customFormat="1" ht="18" customHeight="1" x14ac:dyDescent="0.2">
      <c r="A14" s="7">
        <f t="shared" si="1"/>
        <v>10</v>
      </c>
      <c r="B14" s="133" t="s">
        <v>28</v>
      </c>
      <c r="C14" s="119">
        <v>169</v>
      </c>
      <c r="D14" s="120" t="s">
        <v>10</v>
      </c>
      <c r="E14" s="121" t="s">
        <v>29</v>
      </c>
      <c r="F14" s="122">
        <v>1</v>
      </c>
      <c r="G14" s="122" t="s">
        <v>1673</v>
      </c>
      <c r="H14" s="131">
        <v>1968</v>
      </c>
      <c r="I14" s="132"/>
      <c r="J14" s="125">
        <v>6</v>
      </c>
      <c r="K14" s="125"/>
      <c r="L14" s="125"/>
      <c r="M14" s="125"/>
      <c r="N14" s="125"/>
      <c r="O14" s="125">
        <f t="shared" si="0"/>
        <v>6</v>
      </c>
      <c r="P14" s="125"/>
      <c r="Q14" s="125"/>
      <c r="R14" s="125"/>
      <c r="S14" s="125"/>
      <c r="T14" s="126"/>
      <c r="U14" s="129"/>
      <c r="X14" s="267"/>
    </row>
    <row r="15" spans="1:24" s="7" customFormat="1" ht="22.5" customHeight="1" x14ac:dyDescent="0.2">
      <c r="A15" s="7">
        <f t="shared" si="1"/>
        <v>11</v>
      </c>
      <c r="B15" s="134" t="s">
        <v>265</v>
      </c>
      <c r="C15" s="135">
        <v>181</v>
      </c>
      <c r="D15" s="120" t="s">
        <v>10</v>
      </c>
      <c r="E15" s="121" t="s">
        <v>1764</v>
      </c>
      <c r="F15" s="122">
        <v>1</v>
      </c>
      <c r="G15" s="122" t="s">
        <v>1711</v>
      </c>
      <c r="H15" s="123">
        <v>1947</v>
      </c>
      <c r="I15" s="124"/>
      <c r="J15" s="125">
        <v>6</v>
      </c>
      <c r="K15" s="125"/>
      <c r="L15" s="125"/>
      <c r="M15" s="125"/>
      <c r="N15" s="125"/>
      <c r="O15" s="125">
        <f t="shared" si="0"/>
        <v>6</v>
      </c>
      <c r="P15" s="125"/>
      <c r="Q15" s="125"/>
      <c r="R15" s="125"/>
      <c r="S15" s="125">
        <v>18</v>
      </c>
      <c r="T15" s="126"/>
      <c r="U15" s="128" t="s">
        <v>1645</v>
      </c>
      <c r="X15" s="267"/>
    </row>
    <row r="16" spans="1:24" s="7" customFormat="1" ht="18" customHeight="1" x14ac:dyDescent="0.2">
      <c r="A16" s="7">
        <f t="shared" si="1"/>
        <v>12</v>
      </c>
      <c r="B16" s="118" t="s">
        <v>293</v>
      </c>
      <c r="C16" s="119">
        <v>182</v>
      </c>
      <c r="D16" s="120" t="s">
        <v>10</v>
      </c>
      <c r="E16" s="121" t="s">
        <v>294</v>
      </c>
      <c r="F16" s="122">
        <v>1</v>
      </c>
      <c r="G16" s="122" t="s">
        <v>1711</v>
      </c>
      <c r="H16" s="123">
        <v>1948</v>
      </c>
      <c r="I16" s="124"/>
      <c r="J16" s="125">
        <v>3</v>
      </c>
      <c r="K16" s="136"/>
      <c r="L16" s="136"/>
      <c r="M16" s="125">
        <v>2</v>
      </c>
      <c r="N16" s="136"/>
      <c r="O16" s="125">
        <f t="shared" si="0"/>
        <v>5</v>
      </c>
      <c r="P16" s="125"/>
      <c r="Q16" s="125"/>
      <c r="R16" s="125"/>
      <c r="S16" s="125"/>
      <c r="T16" s="126"/>
      <c r="U16" s="129" t="s">
        <v>77</v>
      </c>
      <c r="X16" s="267"/>
    </row>
    <row r="17" spans="1:24" s="7" customFormat="1" ht="18" customHeight="1" x14ac:dyDescent="0.2">
      <c r="A17" s="7">
        <f t="shared" si="1"/>
        <v>13</v>
      </c>
      <c r="B17" s="134" t="s">
        <v>295</v>
      </c>
      <c r="C17" s="119">
        <v>183</v>
      </c>
      <c r="D17" s="137" t="s">
        <v>10</v>
      </c>
      <c r="E17" s="121" t="s">
        <v>296</v>
      </c>
      <c r="F17" s="122">
        <v>1</v>
      </c>
      <c r="G17" s="122" t="s">
        <v>1711</v>
      </c>
      <c r="H17" s="123">
        <v>1960</v>
      </c>
      <c r="I17" s="124"/>
      <c r="J17" s="125">
        <v>1</v>
      </c>
      <c r="K17" s="136"/>
      <c r="L17" s="136"/>
      <c r="M17" s="125">
        <v>1</v>
      </c>
      <c r="N17" s="136"/>
      <c r="O17" s="125">
        <f t="shared" si="0"/>
        <v>2</v>
      </c>
      <c r="P17" s="125"/>
      <c r="Q17" s="125"/>
      <c r="R17" s="125"/>
      <c r="S17" s="125"/>
      <c r="T17" s="126"/>
      <c r="U17" s="129" t="s">
        <v>77</v>
      </c>
      <c r="X17" s="267"/>
    </row>
    <row r="18" spans="1:24" s="7" customFormat="1" ht="18" customHeight="1" x14ac:dyDescent="0.2">
      <c r="A18" s="7">
        <f t="shared" si="1"/>
        <v>14</v>
      </c>
      <c r="B18" s="118" t="s">
        <v>30</v>
      </c>
      <c r="C18" s="119">
        <v>184</v>
      </c>
      <c r="D18" s="120" t="s">
        <v>10</v>
      </c>
      <c r="E18" s="121" t="s">
        <v>31</v>
      </c>
      <c r="F18" s="122">
        <v>1</v>
      </c>
      <c r="G18" s="122" t="s">
        <v>1711</v>
      </c>
      <c r="H18" s="123">
        <v>1901</v>
      </c>
      <c r="I18" s="124">
        <v>1979</v>
      </c>
      <c r="J18" s="125">
        <v>5</v>
      </c>
      <c r="K18" s="125"/>
      <c r="L18" s="125"/>
      <c r="M18" s="125"/>
      <c r="N18" s="125"/>
      <c r="O18" s="125">
        <f t="shared" si="0"/>
        <v>5</v>
      </c>
      <c r="P18" s="125"/>
      <c r="Q18" s="125"/>
      <c r="R18" s="125">
        <v>1</v>
      </c>
      <c r="S18" s="125"/>
      <c r="T18" s="126"/>
      <c r="U18" s="128"/>
      <c r="X18" s="267"/>
    </row>
    <row r="19" spans="1:24" s="7" customFormat="1" ht="18" customHeight="1" x14ac:dyDescent="0.2">
      <c r="A19" s="7">
        <f t="shared" si="1"/>
        <v>15</v>
      </c>
      <c r="B19" s="134" t="s">
        <v>297</v>
      </c>
      <c r="C19" s="119">
        <v>188</v>
      </c>
      <c r="D19" s="137" t="s">
        <v>10</v>
      </c>
      <c r="E19" s="121" t="s">
        <v>298</v>
      </c>
      <c r="F19" s="122">
        <v>1</v>
      </c>
      <c r="G19" s="122" t="s">
        <v>1678</v>
      </c>
      <c r="H19" s="123">
        <v>1951</v>
      </c>
      <c r="I19" s="124"/>
      <c r="J19" s="125">
        <v>1</v>
      </c>
      <c r="K19" s="125"/>
      <c r="L19" s="125"/>
      <c r="M19" s="125"/>
      <c r="N19" s="125"/>
      <c r="O19" s="125">
        <f t="shared" si="0"/>
        <v>1</v>
      </c>
      <c r="P19" s="125"/>
      <c r="Q19" s="125"/>
      <c r="R19" s="125"/>
      <c r="S19" s="125"/>
      <c r="T19" s="126"/>
      <c r="U19" s="129"/>
      <c r="X19" s="267"/>
    </row>
    <row r="20" spans="1:24" s="7" customFormat="1" ht="18" customHeight="1" x14ac:dyDescent="0.2">
      <c r="A20" s="7">
        <f t="shared" si="1"/>
        <v>16</v>
      </c>
      <c r="B20" s="130" t="s">
        <v>32</v>
      </c>
      <c r="C20" s="119">
        <v>190</v>
      </c>
      <c r="D20" s="120" t="s">
        <v>10</v>
      </c>
      <c r="E20" s="138" t="s">
        <v>33</v>
      </c>
      <c r="F20" s="122">
        <v>1</v>
      </c>
      <c r="G20" s="122" t="s">
        <v>1706</v>
      </c>
      <c r="H20" s="123">
        <v>1977</v>
      </c>
      <c r="I20" s="124"/>
      <c r="J20" s="125">
        <v>54</v>
      </c>
      <c r="K20" s="125"/>
      <c r="L20" s="125"/>
      <c r="M20" s="125"/>
      <c r="N20" s="125"/>
      <c r="O20" s="125">
        <f t="shared" si="0"/>
        <v>54</v>
      </c>
      <c r="P20" s="125"/>
      <c r="Q20" s="125"/>
      <c r="R20" s="125"/>
      <c r="S20" s="125"/>
      <c r="T20" s="126"/>
      <c r="U20" s="129"/>
      <c r="X20" s="267"/>
    </row>
    <row r="21" spans="1:24" s="7" customFormat="1" ht="34.5" customHeight="1" x14ac:dyDescent="0.2">
      <c r="A21" s="7">
        <f t="shared" si="1"/>
        <v>17</v>
      </c>
      <c r="B21" s="118" t="s">
        <v>34</v>
      </c>
      <c r="C21" s="119">
        <v>191</v>
      </c>
      <c r="D21" s="120" t="s">
        <v>10</v>
      </c>
      <c r="E21" s="121" t="s">
        <v>35</v>
      </c>
      <c r="F21" s="122">
        <v>1</v>
      </c>
      <c r="G21" s="122" t="s">
        <v>1678</v>
      </c>
      <c r="H21" s="123">
        <v>1901</v>
      </c>
      <c r="I21" s="124">
        <v>1979</v>
      </c>
      <c r="J21" s="125">
        <v>16</v>
      </c>
      <c r="K21" s="125"/>
      <c r="L21" s="125"/>
      <c r="M21" s="125"/>
      <c r="N21" s="125"/>
      <c r="O21" s="125">
        <f t="shared" si="0"/>
        <v>16</v>
      </c>
      <c r="P21" s="125"/>
      <c r="Q21" s="125"/>
      <c r="R21" s="125">
        <v>2</v>
      </c>
      <c r="S21" s="125">
        <v>4</v>
      </c>
      <c r="T21" s="126"/>
      <c r="U21" s="128" t="s">
        <v>1625</v>
      </c>
      <c r="X21" s="267"/>
    </row>
    <row r="22" spans="1:24" s="7" customFormat="1" ht="18" customHeight="1" x14ac:dyDescent="0.2">
      <c r="A22" s="7">
        <f t="shared" si="1"/>
        <v>18</v>
      </c>
      <c r="B22" s="134" t="s">
        <v>36</v>
      </c>
      <c r="C22" s="119">
        <v>217</v>
      </c>
      <c r="D22" s="120" t="s">
        <v>10</v>
      </c>
      <c r="E22" s="121" t="s">
        <v>37</v>
      </c>
      <c r="F22" s="122">
        <v>1</v>
      </c>
      <c r="G22" s="122" t="s">
        <v>1712</v>
      </c>
      <c r="H22" s="123">
        <v>1951</v>
      </c>
      <c r="I22" s="124"/>
      <c r="J22" s="125">
        <v>8</v>
      </c>
      <c r="K22" s="125"/>
      <c r="L22" s="125"/>
      <c r="M22" s="125"/>
      <c r="N22" s="125"/>
      <c r="O22" s="125">
        <f t="shared" si="0"/>
        <v>8</v>
      </c>
      <c r="P22" s="125"/>
      <c r="Q22" s="125"/>
      <c r="R22" s="125"/>
      <c r="S22" s="125"/>
      <c r="T22" s="126"/>
      <c r="U22" s="129"/>
      <c r="X22" s="267"/>
    </row>
    <row r="23" spans="1:24" s="7" customFormat="1" ht="18" customHeight="1" x14ac:dyDescent="0.2">
      <c r="A23" s="7">
        <f t="shared" si="1"/>
        <v>19</v>
      </c>
      <c r="B23" s="130" t="s">
        <v>38</v>
      </c>
      <c r="C23" s="119">
        <v>218</v>
      </c>
      <c r="D23" s="120" t="s">
        <v>10</v>
      </c>
      <c r="E23" s="121" t="s">
        <v>39</v>
      </c>
      <c r="F23" s="122">
        <v>1</v>
      </c>
      <c r="G23" s="122" t="s">
        <v>1712</v>
      </c>
      <c r="H23" s="131">
        <v>1957</v>
      </c>
      <c r="I23" s="132"/>
      <c r="J23" s="125">
        <v>7</v>
      </c>
      <c r="K23" s="125"/>
      <c r="L23" s="125"/>
      <c r="M23" s="125"/>
      <c r="N23" s="125"/>
      <c r="O23" s="125">
        <f t="shared" si="0"/>
        <v>7</v>
      </c>
      <c r="P23" s="125"/>
      <c r="Q23" s="125"/>
      <c r="R23" s="125"/>
      <c r="S23" s="125"/>
      <c r="T23" s="126"/>
      <c r="U23" s="139"/>
      <c r="X23" s="267"/>
    </row>
    <row r="24" spans="1:24" s="7" customFormat="1" ht="18" customHeight="1" x14ac:dyDescent="0.2">
      <c r="A24" s="7">
        <f t="shared" si="1"/>
        <v>20</v>
      </c>
      <c r="B24" s="118" t="s">
        <v>40</v>
      </c>
      <c r="C24" s="119">
        <v>222</v>
      </c>
      <c r="D24" s="120" t="s">
        <v>10</v>
      </c>
      <c r="E24" s="121" t="s">
        <v>41</v>
      </c>
      <c r="F24" s="122">
        <v>1</v>
      </c>
      <c r="G24" s="122" t="s">
        <v>1683</v>
      </c>
      <c r="H24" s="123">
        <v>1977</v>
      </c>
      <c r="I24" s="124"/>
      <c r="J24" s="125">
        <v>48</v>
      </c>
      <c r="K24" s="125"/>
      <c r="L24" s="125"/>
      <c r="M24" s="125"/>
      <c r="N24" s="125"/>
      <c r="O24" s="125">
        <f t="shared" si="0"/>
        <v>48</v>
      </c>
      <c r="P24" s="125">
        <v>48</v>
      </c>
      <c r="Q24" s="125"/>
      <c r="R24" s="125"/>
      <c r="S24" s="125"/>
      <c r="T24" s="126"/>
      <c r="U24" s="129"/>
      <c r="X24" s="267"/>
    </row>
    <row r="25" spans="1:24" s="7" customFormat="1" ht="18" customHeight="1" x14ac:dyDescent="0.2">
      <c r="A25" s="7">
        <f t="shared" si="1"/>
        <v>21</v>
      </c>
      <c r="B25" s="118" t="s">
        <v>42</v>
      </c>
      <c r="C25" s="119">
        <v>223</v>
      </c>
      <c r="D25" s="120" t="s">
        <v>10</v>
      </c>
      <c r="E25" s="121" t="s">
        <v>43</v>
      </c>
      <c r="F25" s="122">
        <v>1</v>
      </c>
      <c r="G25" s="140" t="s">
        <v>1679</v>
      </c>
      <c r="H25" s="123">
        <v>1901</v>
      </c>
      <c r="I25" s="124">
        <v>1979</v>
      </c>
      <c r="J25" s="125">
        <v>5</v>
      </c>
      <c r="K25" s="125"/>
      <c r="L25" s="125"/>
      <c r="M25" s="125"/>
      <c r="N25" s="125"/>
      <c r="O25" s="125">
        <f t="shared" si="0"/>
        <v>5</v>
      </c>
      <c r="P25" s="125"/>
      <c r="Q25" s="125"/>
      <c r="R25" s="125"/>
      <c r="S25" s="125"/>
      <c r="T25" s="126"/>
      <c r="U25" s="129"/>
      <c r="X25" s="267"/>
    </row>
    <row r="26" spans="1:24" s="7" customFormat="1" ht="18" customHeight="1" x14ac:dyDescent="0.2">
      <c r="A26" s="7">
        <f t="shared" si="1"/>
        <v>22</v>
      </c>
      <c r="B26" s="118" t="s">
        <v>44</v>
      </c>
      <c r="C26" s="119">
        <v>240</v>
      </c>
      <c r="D26" s="120" t="s">
        <v>10</v>
      </c>
      <c r="E26" s="121" t="s">
        <v>45</v>
      </c>
      <c r="F26" s="122">
        <v>1</v>
      </c>
      <c r="G26" s="122" t="s">
        <v>1681</v>
      </c>
      <c r="H26" s="123">
        <v>1977</v>
      </c>
      <c r="I26" s="124"/>
      <c r="J26" s="125">
        <v>53</v>
      </c>
      <c r="K26" s="125"/>
      <c r="L26" s="125"/>
      <c r="M26" s="125"/>
      <c r="N26" s="125"/>
      <c r="O26" s="125">
        <f t="shared" si="0"/>
        <v>53</v>
      </c>
      <c r="P26" s="125"/>
      <c r="Q26" s="125"/>
      <c r="R26" s="125"/>
      <c r="S26" s="125"/>
      <c r="T26" s="126"/>
      <c r="U26" s="129"/>
      <c r="X26" s="267"/>
    </row>
    <row r="27" spans="1:24" s="7" customFormat="1" ht="18" customHeight="1" x14ac:dyDescent="0.2">
      <c r="A27" s="7">
        <f t="shared" si="1"/>
        <v>23</v>
      </c>
      <c r="B27" s="118" t="s">
        <v>46</v>
      </c>
      <c r="C27" s="119">
        <v>241</v>
      </c>
      <c r="D27" s="120" t="s">
        <v>10</v>
      </c>
      <c r="E27" s="121" t="s">
        <v>47</v>
      </c>
      <c r="F27" s="122">
        <v>1</v>
      </c>
      <c r="G27" s="122" t="s">
        <v>1681</v>
      </c>
      <c r="H27" s="123">
        <v>1978</v>
      </c>
      <c r="I27" s="124"/>
      <c r="J27" s="125">
        <v>54</v>
      </c>
      <c r="K27" s="125"/>
      <c r="L27" s="125"/>
      <c r="M27" s="125"/>
      <c r="N27" s="125"/>
      <c r="O27" s="125">
        <f t="shared" si="0"/>
        <v>54</v>
      </c>
      <c r="P27" s="125"/>
      <c r="Q27" s="125"/>
      <c r="R27" s="125"/>
      <c r="S27" s="125"/>
      <c r="T27" s="126"/>
      <c r="U27" s="129"/>
      <c r="X27" s="267"/>
    </row>
    <row r="28" spans="1:24" s="7" customFormat="1" ht="18" customHeight="1" x14ac:dyDescent="0.2">
      <c r="A28" s="7">
        <f t="shared" si="1"/>
        <v>24</v>
      </c>
      <c r="B28" s="118" t="s">
        <v>48</v>
      </c>
      <c r="C28" s="119">
        <v>245</v>
      </c>
      <c r="D28" s="120" t="s">
        <v>10</v>
      </c>
      <c r="E28" s="121" t="s">
        <v>49</v>
      </c>
      <c r="F28" s="122">
        <v>1</v>
      </c>
      <c r="G28" s="122" t="s">
        <v>1672</v>
      </c>
      <c r="H28" s="123">
        <v>1976</v>
      </c>
      <c r="I28" s="124"/>
      <c r="J28" s="125">
        <v>27</v>
      </c>
      <c r="K28" s="125"/>
      <c r="L28" s="125"/>
      <c r="M28" s="125"/>
      <c r="N28" s="125"/>
      <c r="O28" s="125">
        <f t="shared" si="0"/>
        <v>27</v>
      </c>
      <c r="P28" s="125">
        <v>18</v>
      </c>
      <c r="Q28" s="125"/>
      <c r="R28" s="125"/>
      <c r="S28" s="125"/>
      <c r="T28" s="126"/>
      <c r="U28" s="129"/>
      <c r="X28" s="267"/>
    </row>
    <row r="29" spans="1:24" s="7" customFormat="1" ht="18" customHeight="1" x14ac:dyDescent="0.2">
      <c r="A29" s="7">
        <f t="shared" si="1"/>
        <v>25</v>
      </c>
      <c r="B29" s="118" t="s">
        <v>50</v>
      </c>
      <c r="C29" s="119">
        <v>246</v>
      </c>
      <c r="D29" s="120" t="s">
        <v>10</v>
      </c>
      <c r="E29" s="121" t="s">
        <v>51</v>
      </c>
      <c r="F29" s="122">
        <v>1</v>
      </c>
      <c r="G29" s="122" t="s">
        <v>1672</v>
      </c>
      <c r="H29" s="123">
        <v>1977</v>
      </c>
      <c r="I29" s="124"/>
      <c r="J29" s="125">
        <v>27</v>
      </c>
      <c r="K29" s="125"/>
      <c r="L29" s="125"/>
      <c r="M29" s="125"/>
      <c r="N29" s="125"/>
      <c r="O29" s="125">
        <f t="shared" si="0"/>
        <v>27</v>
      </c>
      <c r="P29" s="125">
        <v>27</v>
      </c>
      <c r="Q29" s="125"/>
      <c r="R29" s="125"/>
      <c r="S29" s="125"/>
      <c r="T29" s="126"/>
      <c r="U29" s="129"/>
      <c r="X29" s="267"/>
    </row>
    <row r="30" spans="1:24" s="7" customFormat="1" ht="18" customHeight="1" x14ac:dyDescent="0.2">
      <c r="A30" s="7">
        <f t="shared" si="1"/>
        <v>26</v>
      </c>
      <c r="B30" s="118" t="s">
        <v>52</v>
      </c>
      <c r="C30" s="119">
        <v>247</v>
      </c>
      <c r="D30" s="120" t="s">
        <v>10</v>
      </c>
      <c r="E30" s="121" t="s">
        <v>53</v>
      </c>
      <c r="F30" s="122">
        <v>1</v>
      </c>
      <c r="G30" s="122" t="s">
        <v>1672</v>
      </c>
      <c r="H30" s="123">
        <v>1977</v>
      </c>
      <c r="I30" s="124"/>
      <c r="J30" s="125">
        <v>45</v>
      </c>
      <c r="K30" s="125"/>
      <c r="L30" s="125"/>
      <c r="M30" s="125"/>
      <c r="N30" s="125"/>
      <c r="O30" s="125">
        <f t="shared" si="0"/>
        <v>45</v>
      </c>
      <c r="P30" s="125">
        <v>45</v>
      </c>
      <c r="Q30" s="125"/>
      <c r="R30" s="125"/>
      <c r="S30" s="125"/>
      <c r="T30" s="126"/>
      <c r="U30" s="129"/>
      <c r="X30" s="267"/>
    </row>
    <row r="31" spans="1:24" s="7" customFormat="1" ht="18" customHeight="1" x14ac:dyDescent="0.2">
      <c r="A31" s="7">
        <f t="shared" si="1"/>
        <v>27</v>
      </c>
      <c r="B31" s="130" t="s">
        <v>266</v>
      </c>
      <c r="C31" s="135">
        <v>248</v>
      </c>
      <c r="D31" s="120" t="s">
        <v>10</v>
      </c>
      <c r="E31" s="121" t="s">
        <v>267</v>
      </c>
      <c r="F31" s="122">
        <v>1</v>
      </c>
      <c r="G31" s="122" t="s">
        <v>1672</v>
      </c>
      <c r="H31" s="131">
        <v>1955</v>
      </c>
      <c r="I31" s="132"/>
      <c r="J31" s="125">
        <v>13</v>
      </c>
      <c r="K31" s="125"/>
      <c r="L31" s="125"/>
      <c r="M31" s="125"/>
      <c r="N31" s="125"/>
      <c r="O31" s="125">
        <f t="shared" si="0"/>
        <v>13</v>
      </c>
      <c r="P31" s="125"/>
      <c r="Q31" s="125"/>
      <c r="R31" s="125"/>
      <c r="S31" s="125"/>
      <c r="T31" s="126"/>
      <c r="U31" s="139"/>
      <c r="X31" s="267"/>
    </row>
    <row r="32" spans="1:24" s="7" customFormat="1" ht="18" customHeight="1" x14ac:dyDescent="0.2">
      <c r="A32" s="7">
        <f t="shared" si="1"/>
        <v>28</v>
      </c>
      <c r="B32" s="118" t="s">
        <v>54</v>
      </c>
      <c r="C32" s="119">
        <v>249</v>
      </c>
      <c r="D32" s="120" t="s">
        <v>10</v>
      </c>
      <c r="E32" s="121" t="s">
        <v>1721</v>
      </c>
      <c r="F32" s="122">
        <v>1</v>
      </c>
      <c r="G32" s="122" t="s">
        <v>1672</v>
      </c>
      <c r="H32" s="123">
        <v>1901</v>
      </c>
      <c r="I32" s="124">
        <v>1976</v>
      </c>
      <c r="J32" s="125">
        <v>12</v>
      </c>
      <c r="K32" s="125"/>
      <c r="L32" s="125"/>
      <c r="M32" s="125"/>
      <c r="N32" s="125"/>
      <c r="O32" s="125">
        <f t="shared" si="0"/>
        <v>12</v>
      </c>
      <c r="P32" s="125"/>
      <c r="Q32" s="125"/>
      <c r="R32" s="125">
        <v>1</v>
      </c>
      <c r="S32" s="125"/>
      <c r="T32" s="126"/>
      <c r="U32" s="129"/>
      <c r="X32" s="267"/>
    </row>
    <row r="33" spans="1:24" s="7" customFormat="1" ht="18" customHeight="1" x14ac:dyDescent="0.2">
      <c r="A33" s="7">
        <f t="shared" si="1"/>
        <v>29</v>
      </c>
      <c r="B33" s="118" t="s">
        <v>55</v>
      </c>
      <c r="C33" s="119">
        <v>250</v>
      </c>
      <c r="D33" s="120" t="s">
        <v>10</v>
      </c>
      <c r="E33" s="121" t="s">
        <v>56</v>
      </c>
      <c r="F33" s="122">
        <v>1</v>
      </c>
      <c r="G33" s="122" t="s">
        <v>1672</v>
      </c>
      <c r="H33" s="123">
        <v>1986</v>
      </c>
      <c r="I33" s="124"/>
      <c r="J33" s="125">
        <v>40</v>
      </c>
      <c r="K33" s="125"/>
      <c r="L33" s="125"/>
      <c r="M33" s="125"/>
      <c r="N33" s="125"/>
      <c r="O33" s="125">
        <f t="shared" si="0"/>
        <v>40</v>
      </c>
      <c r="P33" s="125">
        <v>40</v>
      </c>
      <c r="Q33" s="125"/>
      <c r="R33" s="125"/>
      <c r="S33" s="125"/>
      <c r="T33" s="126"/>
      <c r="U33" s="129"/>
      <c r="X33" s="267"/>
    </row>
    <row r="34" spans="1:24" s="7" customFormat="1" ht="18" customHeight="1" x14ac:dyDescent="0.2">
      <c r="A34" s="7">
        <f t="shared" si="1"/>
        <v>30</v>
      </c>
      <c r="B34" s="118" t="s">
        <v>57</v>
      </c>
      <c r="C34" s="119">
        <v>254</v>
      </c>
      <c r="D34" s="120" t="s">
        <v>10</v>
      </c>
      <c r="E34" s="121" t="s">
        <v>58</v>
      </c>
      <c r="F34" s="122">
        <v>1</v>
      </c>
      <c r="G34" s="122" t="s">
        <v>1676</v>
      </c>
      <c r="H34" s="123">
        <v>1976</v>
      </c>
      <c r="I34" s="124"/>
      <c r="J34" s="125">
        <v>14</v>
      </c>
      <c r="K34" s="125"/>
      <c r="L34" s="125"/>
      <c r="M34" s="125"/>
      <c r="N34" s="125"/>
      <c r="O34" s="125">
        <f t="shared" si="0"/>
        <v>14</v>
      </c>
      <c r="P34" s="125">
        <v>8</v>
      </c>
      <c r="Q34" s="125"/>
      <c r="R34" s="125"/>
      <c r="S34" s="125"/>
      <c r="T34" s="126"/>
      <c r="U34" s="129"/>
      <c r="X34" s="267"/>
    </row>
    <row r="35" spans="1:24" s="7" customFormat="1" ht="18" customHeight="1" x14ac:dyDescent="0.2">
      <c r="A35" s="7">
        <f t="shared" si="1"/>
        <v>31</v>
      </c>
      <c r="B35" s="118" t="s">
        <v>59</v>
      </c>
      <c r="C35" s="119">
        <v>255</v>
      </c>
      <c r="D35" s="120" t="s">
        <v>10</v>
      </c>
      <c r="E35" s="121" t="s">
        <v>60</v>
      </c>
      <c r="F35" s="122">
        <v>1</v>
      </c>
      <c r="G35" s="122" t="s">
        <v>1676</v>
      </c>
      <c r="H35" s="123">
        <v>1977</v>
      </c>
      <c r="I35" s="124"/>
      <c r="J35" s="125">
        <v>45</v>
      </c>
      <c r="K35" s="125"/>
      <c r="L35" s="125"/>
      <c r="M35" s="125"/>
      <c r="N35" s="125"/>
      <c r="O35" s="125">
        <f t="shared" si="0"/>
        <v>45</v>
      </c>
      <c r="P35" s="125">
        <v>45</v>
      </c>
      <c r="Q35" s="125"/>
      <c r="R35" s="125"/>
      <c r="S35" s="125"/>
      <c r="T35" s="126"/>
      <c r="U35" s="129"/>
      <c r="X35" s="267"/>
    </row>
    <row r="36" spans="1:24" s="7" customFormat="1" ht="18" customHeight="1" x14ac:dyDescent="0.2">
      <c r="A36" s="7">
        <f t="shared" si="1"/>
        <v>32</v>
      </c>
      <c r="B36" s="118" t="s">
        <v>61</v>
      </c>
      <c r="C36" s="119">
        <v>256</v>
      </c>
      <c r="D36" s="120" t="s">
        <v>10</v>
      </c>
      <c r="E36" s="121" t="s">
        <v>62</v>
      </c>
      <c r="F36" s="122">
        <v>1</v>
      </c>
      <c r="G36" s="122" t="s">
        <v>1676</v>
      </c>
      <c r="H36" s="123">
        <v>1977</v>
      </c>
      <c r="I36" s="124"/>
      <c r="J36" s="125">
        <v>24</v>
      </c>
      <c r="K36" s="125"/>
      <c r="L36" s="125"/>
      <c r="M36" s="125"/>
      <c r="N36" s="125"/>
      <c r="O36" s="125">
        <f t="shared" si="0"/>
        <v>24</v>
      </c>
      <c r="P36" s="125">
        <v>24</v>
      </c>
      <c r="Q36" s="125"/>
      <c r="R36" s="125"/>
      <c r="S36" s="125"/>
      <c r="T36" s="126"/>
      <c r="U36" s="129"/>
      <c r="X36" s="267"/>
    </row>
    <row r="37" spans="1:24" s="7" customFormat="1" ht="18" customHeight="1" x14ac:dyDescent="0.2">
      <c r="A37" s="7">
        <f t="shared" si="1"/>
        <v>33</v>
      </c>
      <c r="B37" s="118" t="s">
        <v>63</v>
      </c>
      <c r="C37" s="119">
        <v>258</v>
      </c>
      <c r="D37" s="120" t="s">
        <v>10</v>
      </c>
      <c r="E37" s="121" t="s">
        <v>64</v>
      </c>
      <c r="F37" s="122">
        <v>1</v>
      </c>
      <c r="G37" s="122" t="s">
        <v>1676</v>
      </c>
      <c r="H37" s="123">
        <v>1901</v>
      </c>
      <c r="I37" s="124">
        <v>1980</v>
      </c>
      <c r="J37" s="125">
        <v>10</v>
      </c>
      <c r="K37" s="125"/>
      <c r="L37" s="125"/>
      <c r="M37" s="125"/>
      <c r="N37" s="125"/>
      <c r="O37" s="125">
        <f t="shared" ref="O37:O68" si="2">SUM(J37:N37)</f>
        <v>10</v>
      </c>
      <c r="P37" s="125"/>
      <c r="Q37" s="125"/>
      <c r="R37" s="125"/>
      <c r="S37" s="125"/>
      <c r="T37" s="126"/>
      <c r="U37" s="129"/>
      <c r="X37" s="267"/>
    </row>
    <row r="38" spans="1:24" s="7" customFormat="1" ht="18" customHeight="1" x14ac:dyDescent="0.2">
      <c r="A38" s="7">
        <f t="shared" si="1"/>
        <v>34</v>
      </c>
      <c r="B38" s="118" t="s">
        <v>65</v>
      </c>
      <c r="C38" s="119">
        <v>259</v>
      </c>
      <c r="D38" s="120" t="s">
        <v>10</v>
      </c>
      <c r="E38" s="121" t="s">
        <v>66</v>
      </c>
      <c r="F38" s="122">
        <v>1</v>
      </c>
      <c r="G38" s="122" t="s">
        <v>1676</v>
      </c>
      <c r="H38" s="123">
        <v>1986</v>
      </c>
      <c r="I38" s="124"/>
      <c r="J38" s="125">
        <v>90</v>
      </c>
      <c r="K38" s="125"/>
      <c r="L38" s="125"/>
      <c r="M38" s="125"/>
      <c r="N38" s="125"/>
      <c r="O38" s="125">
        <f t="shared" si="2"/>
        <v>90</v>
      </c>
      <c r="P38" s="125">
        <v>90</v>
      </c>
      <c r="Q38" s="125"/>
      <c r="R38" s="125"/>
      <c r="S38" s="125"/>
      <c r="T38" s="126"/>
      <c r="U38" s="129"/>
      <c r="X38" s="267"/>
    </row>
    <row r="39" spans="1:24" s="7" customFormat="1" ht="18" customHeight="1" x14ac:dyDescent="0.2">
      <c r="A39" s="7">
        <f t="shared" si="1"/>
        <v>35</v>
      </c>
      <c r="B39" s="118" t="s">
        <v>67</v>
      </c>
      <c r="C39" s="119">
        <v>260</v>
      </c>
      <c r="D39" s="120" t="s">
        <v>10</v>
      </c>
      <c r="E39" s="121" t="s">
        <v>68</v>
      </c>
      <c r="F39" s="122">
        <v>1</v>
      </c>
      <c r="G39" s="122" t="s">
        <v>1681</v>
      </c>
      <c r="H39" s="123">
        <v>1987</v>
      </c>
      <c r="I39" s="124"/>
      <c r="J39" s="125">
        <v>108</v>
      </c>
      <c r="K39" s="125"/>
      <c r="L39" s="125"/>
      <c r="M39" s="125"/>
      <c r="N39" s="125"/>
      <c r="O39" s="125">
        <f t="shared" si="2"/>
        <v>108</v>
      </c>
      <c r="P39" s="125">
        <v>108</v>
      </c>
      <c r="Q39" s="125"/>
      <c r="R39" s="125"/>
      <c r="S39" s="125"/>
      <c r="T39" s="126"/>
      <c r="U39" s="129"/>
      <c r="X39" s="267"/>
    </row>
    <row r="40" spans="1:24" s="7" customFormat="1" ht="18" customHeight="1" x14ac:dyDescent="0.2">
      <c r="A40" s="7">
        <f t="shared" si="1"/>
        <v>36</v>
      </c>
      <c r="B40" s="118" t="s">
        <v>69</v>
      </c>
      <c r="C40" s="119">
        <v>263</v>
      </c>
      <c r="D40" s="120" t="s">
        <v>10</v>
      </c>
      <c r="E40" s="121" t="s">
        <v>70</v>
      </c>
      <c r="F40" s="122">
        <v>1</v>
      </c>
      <c r="G40" s="122" t="s">
        <v>1677</v>
      </c>
      <c r="H40" s="123">
        <v>1973</v>
      </c>
      <c r="I40" s="124"/>
      <c r="J40" s="125">
        <v>25</v>
      </c>
      <c r="K40" s="125"/>
      <c r="L40" s="125"/>
      <c r="M40" s="125">
        <v>1</v>
      </c>
      <c r="N40" s="125"/>
      <c r="O40" s="125">
        <f t="shared" si="2"/>
        <v>26</v>
      </c>
      <c r="P40" s="125"/>
      <c r="Q40" s="125"/>
      <c r="R40" s="125"/>
      <c r="S40" s="125"/>
      <c r="T40" s="126"/>
      <c r="U40" s="129" t="s">
        <v>77</v>
      </c>
      <c r="X40" s="267"/>
    </row>
    <row r="41" spans="1:24" s="7" customFormat="1" ht="18" customHeight="1" x14ac:dyDescent="0.2">
      <c r="A41" s="7">
        <f t="shared" si="1"/>
        <v>37</v>
      </c>
      <c r="B41" s="134" t="s">
        <v>268</v>
      </c>
      <c r="C41" s="135">
        <v>278</v>
      </c>
      <c r="D41" s="120" t="s">
        <v>10</v>
      </c>
      <c r="E41" s="121" t="s">
        <v>269</v>
      </c>
      <c r="F41" s="122">
        <v>1</v>
      </c>
      <c r="G41" s="122" t="s">
        <v>1677</v>
      </c>
      <c r="H41" s="123">
        <v>1971</v>
      </c>
      <c r="I41" s="124"/>
      <c r="J41" s="125">
        <v>13</v>
      </c>
      <c r="K41" s="136"/>
      <c r="L41" s="136"/>
      <c r="M41" s="125">
        <v>13</v>
      </c>
      <c r="N41" s="136"/>
      <c r="O41" s="125">
        <f t="shared" si="2"/>
        <v>26</v>
      </c>
      <c r="P41" s="125"/>
      <c r="Q41" s="125"/>
      <c r="R41" s="125"/>
      <c r="S41" s="125"/>
      <c r="T41" s="126"/>
      <c r="U41" s="129" t="s">
        <v>77</v>
      </c>
      <c r="X41" s="267"/>
    </row>
    <row r="42" spans="1:24" s="7" customFormat="1" ht="18" customHeight="1" x14ac:dyDescent="0.2">
      <c r="A42" s="7">
        <f t="shared" si="1"/>
        <v>38</v>
      </c>
      <c r="B42" s="134" t="s">
        <v>303</v>
      </c>
      <c r="C42" s="119">
        <v>279</v>
      </c>
      <c r="D42" s="120" t="s">
        <v>10</v>
      </c>
      <c r="E42" s="121" t="s">
        <v>304</v>
      </c>
      <c r="F42" s="122">
        <v>1</v>
      </c>
      <c r="G42" s="122" t="s">
        <v>1677</v>
      </c>
      <c r="H42" s="123">
        <v>1972</v>
      </c>
      <c r="I42" s="124"/>
      <c r="J42" s="125">
        <v>7</v>
      </c>
      <c r="K42" s="136"/>
      <c r="L42" s="136"/>
      <c r="M42" s="125">
        <v>14</v>
      </c>
      <c r="N42" s="136"/>
      <c r="O42" s="125">
        <f t="shared" si="2"/>
        <v>21</v>
      </c>
      <c r="P42" s="125"/>
      <c r="Q42" s="125"/>
      <c r="R42" s="125"/>
      <c r="S42" s="125"/>
      <c r="T42" s="126"/>
      <c r="U42" s="129" t="s">
        <v>77</v>
      </c>
      <c r="X42" s="267"/>
    </row>
    <row r="43" spans="1:24" s="7" customFormat="1" ht="18" customHeight="1" x14ac:dyDescent="0.2">
      <c r="A43" s="7">
        <f t="shared" si="1"/>
        <v>39</v>
      </c>
      <c r="B43" s="118" t="s">
        <v>71</v>
      </c>
      <c r="C43" s="119">
        <v>280</v>
      </c>
      <c r="D43" s="120" t="s">
        <v>10</v>
      </c>
      <c r="E43" s="121" t="s">
        <v>72</v>
      </c>
      <c r="F43" s="122">
        <v>1</v>
      </c>
      <c r="G43" s="122" t="s">
        <v>1677</v>
      </c>
      <c r="H43" s="123">
        <v>1976</v>
      </c>
      <c r="I43" s="124"/>
      <c r="J43" s="125">
        <v>20</v>
      </c>
      <c r="K43" s="125"/>
      <c r="L43" s="125"/>
      <c r="M43" s="125"/>
      <c r="N43" s="125"/>
      <c r="O43" s="125">
        <f t="shared" si="2"/>
        <v>20</v>
      </c>
      <c r="P43" s="125"/>
      <c r="Q43" s="125"/>
      <c r="R43" s="125"/>
      <c r="S43" s="125"/>
      <c r="T43" s="126"/>
      <c r="U43" s="129"/>
      <c r="X43" s="267"/>
    </row>
    <row r="44" spans="1:24" s="7" customFormat="1" ht="18" customHeight="1" x14ac:dyDescent="0.2">
      <c r="A44" s="7">
        <f t="shared" si="1"/>
        <v>40</v>
      </c>
      <c r="B44" s="118" t="s">
        <v>73</v>
      </c>
      <c r="C44" s="119">
        <v>281</v>
      </c>
      <c r="D44" s="120" t="s">
        <v>10</v>
      </c>
      <c r="E44" s="121" t="s">
        <v>74</v>
      </c>
      <c r="F44" s="122">
        <v>1</v>
      </c>
      <c r="G44" s="122" t="s">
        <v>1677</v>
      </c>
      <c r="H44" s="123">
        <v>1976</v>
      </c>
      <c r="I44" s="124"/>
      <c r="J44" s="125">
        <v>25</v>
      </c>
      <c r="K44" s="125"/>
      <c r="L44" s="125"/>
      <c r="M44" s="125"/>
      <c r="N44" s="125"/>
      <c r="O44" s="125">
        <f t="shared" si="2"/>
        <v>25</v>
      </c>
      <c r="P44" s="125"/>
      <c r="Q44" s="125"/>
      <c r="R44" s="125"/>
      <c r="S44" s="125"/>
      <c r="T44" s="126"/>
      <c r="U44" s="129"/>
      <c r="X44" s="267"/>
    </row>
    <row r="45" spans="1:24" s="7" customFormat="1" ht="18" customHeight="1" x14ac:dyDescent="0.2">
      <c r="A45" s="7">
        <f t="shared" si="1"/>
        <v>41</v>
      </c>
      <c r="B45" s="118" t="s">
        <v>75</v>
      </c>
      <c r="C45" s="119">
        <v>286</v>
      </c>
      <c r="D45" s="120" t="s">
        <v>10</v>
      </c>
      <c r="E45" s="121" t="s">
        <v>76</v>
      </c>
      <c r="F45" s="122">
        <v>1</v>
      </c>
      <c r="G45" s="122" t="s">
        <v>1677</v>
      </c>
      <c r="H45" s="123">
        <v>1962</v>
      </c>
      <c r="I45" s="124"/>
      <c r="J45" s="125">
        <v>2</v>
      </c>
      <c r="K45" s="136"/>
      <c r="L45" s="136"/>
      <c r="M45" s="125">
        <v>10</v>
      </c>
      <c r="N45" s="136"/>
      <c r="O45" s="125">
        <f t="shared" si="2"/>
        <v>12</v>
      </c>
      <c r="P45" s="141">
        <v>7</v>
      </c>
      <c r="Q45" s="141"/>
      <c r="R45" s="141"/>
      <c r="S45" s="125"/>
      <c r="T45" s="126"/>
      <c r="U45" s="129" t="s">
        <v>77</v>
      </c>
      <c r="X45" s="267"/>
    </row>
    <row r="46" spans="1:24" s="7" customFormat="1" ht="18" customHeight="1" x14ac:dyDescent="0.2">
      <c r="A46" s="7">
        <f t="shared" si="1"/>
        <v>42</v>
      </c>
      <c r="B46" s="118" t="s">
        <v>75</v>
      </c>
      <c r="C46" s="119">
        <v>286</v>
      </c>
      <c r="D46" s="120" t="s">
        <v>10</v>
      </c>
      <c r="E46" s="121" t="s">
        <v>78</v>
      </c>
      <c r="F46" s="122"/>
      <c r="G46" s="122" t="s">
        <v>1677</v>
      </c>
      <c r="H46" s="123">
        <v>1962</v>
      </c>
      <c r="I46" s="124"/>
      <c r="J46" s="125">
        <v>0</v>
      </c>
      <c r="K46" s="125"/>
      <c r="L46" s="125"/>
      <c r="M46" s="125"/>
      <c r="N46" s="125"/>
      <c r="O46" s="125">
        <f t="shared" si="2"/>
        <v>0</v>
      </c>
      <c r="P46" s="125"/>
      <c r="Q46" s="125"/>
      <c r="R46" s="125"/>
      <c r="S46" s="125">
        <v>1</v>
      </c>
      <c r="T46" s="126"/>
      <c r="U46" s="142" t="s">
        <v>1626</v>
      </c>
      <c r="X46" s="267"/>
    </row>
    <row r="47" spans="1:24" s="7" customFormat="1" ht="18" customHeight="1" x14ac:dyDescent="0.2">
      <c r="A47" s="7">
        <f t="shared" si="1"/>
        <v>43</v>
      </c>
      <c r="B47" s="134" t="s">
        <v>305</v>
      </c>
      <c r="C47" s="119">
        <v>287</v>
      </c>
      <c r="D47" s="120" t="s">
        <v>10</v>
      </c>
      <c r="E47" s="121" t="s">
        <v>306</v>
      </c>
      <c r="F47" s="122">
        <v>1</v>
      </c>
      <c r="G47" s="122" t="s">
        <v>1677</v>
      </c>
      <c r="H47" s="123">
        <v>1963</v>
      </c>
      <c r="I47" s="124"/>
      <c r="J47" s="125">
        <v>1</v>
      </c>
      <c r="K47" s="136"/>
      <c r="L47" s="136"/>
      <c r="M47" s="125">
        <v>5</v>
      </c>
      <c r="N47" s="136"/>
      <c r="O47" s="125">
        <f t="shared" si="2"/>
        <v>6</v>
      </c>
      <c r="P47" s="125"/>
      <c r="Q47" s="125"/>
      <c r="R47" s="125"/>
      <c r="S47" s="125"/>
      <c r="T47" s="126"/>
      <c r="U47" s="129" t="s">
        <v>77</v>
      </c>
      <c r="X47" s="267"/>
    </row>
    <row r="48" spans="1:24" s="7" customFormat="1" ht="18" customHeight="1" x14ac:dyDescent="0.2">
      <c r="A48" s="7">
        <f t="shared" si="1"/>
        <v>44</v>
      </c>
      <c r="B48" s="134" t="s">
        <v>307</v>
      </c>
      <c r="C48" s="119">
        <v>294</v>
      </c>
      <c r="D48" s="120" t="s">
        <v>10</v>
      </c>
      <c r="E48" s="121" t="s">
        <v>308</v>
      </c>
      <c r="F48" s="122">
        <v>1</v>
      </c>
      <c r="G48" s="122" t="s">
        <v>1677</v>
      </c>
      <c r="H48" s="123">
        <v>1998</v>
      </c>
      <c r="I48" s="124"/>
      <c r="J48" s="125">
        <v>0</v>
      </c>
      <c r="K48" s="125"/>
      <c r="L48" s="125"/>
      <c r="M48" s="125"/>
      <c r="N48" s="125"/>
      <c r="O48" s="125">
        <f t="shared" si="2"/>
        <v>0</v>
      </c>
      <c r="P48" s="125">
        <v>1</v>
      </c>
      <c r="Q48" s="125"/>
      <c r="R48" s="125"/>
      <c r="S48" s="125"/>
      <c r="T48" s="126"/>
      <c r="U48" s="129"/>
      <c r="X48" s="267"/>
    </row>
    <row r="49" spans="1:24" s="7" customFormat="1" ht="18" customHeight="1" x14ac:dyDescent="0.2">
      <c r="A49" s="7">
        <f t="shared" si="1"/>
        <v>45</v>
      </c>
      <c r="B49" s="118" t="s">
        <v>79</v>
      </c>
      <c r="C49" s="119">
        <v>297</v>
      </c>
      <c r="D49" s="120" t="s">
        <v>10</v>
      </c>
      <c r="E49" s="121" t="s">
        <v>80</v>
      </c>
      <c r="F49" s="122">
        <v>1</v>
      </c>
      <c r="G49" s="122" t="s">
        <v>1677</v>
      </c>
      <c r="H49" s="123">
        <v>1987</v>
      </c>
      <c r="I49" s="124"/>
      <c r="J49" s="125">
        <v>30</v>
      </c>
      <c r="K49" s="125"/>
      <c r="L49" s="125"/>
      <c r="M49" s="125"/>
      <c r="N49" s="125"/>
      <c r="O49" s="125">
        <f t="shared" si="2"/>
        <v>30</v>
      </c>
      <c r="P49" s="125">
        <v>30</v>
      </c>
      <c r="Q49" s="125"/>
      <c r="R49" s="125"/>
      <c r="S49" s="125"/>
      <c r="T49" s="126"/>
      <c r="U49" s="129"/>
      <c r="X49" s="267"/>
    </row>
    <row r="50" spans="1:24" s="7" customFormat="1" ht="21.75" customHeight="1" x14ac:dyDescent="0.2">
      <c r="A50" s="7">
        <f t="shared" si="1"/>
        <v>46</v>
      </c>
      <c r="B50" s="134" t="s">
        <v>270</v>
      </c>
      <c r="C50" s="135">
        <v>327</v>
      </c>
      <c r="D50" s="120" t="s">
        <v>10</v>
      </c>
      <c r="E50" s="121" t="s">
        <v>271</v>
      </c>
      <c r="F50" s="122">
        <v>1</v>
      </c>
      <c r="G50" s="122" t="s">
        <v>1674</v>
      </c>
      <c r="H50" s="123">
        <v>1969</v>
      </c>
      <c r="I50" s="124"/>
      <c r="J50" s="125">
        <v>3</v>
      </c>
      <c r="K50" s="136"/>
      <c r="L50" s="136"/>
      <c r="M50" s="125">
        <v>2</v>
      </c>
      <c r="N50" s="136"/>
      <c r="O50" s="125">
        <f t="shared" si="2"/>
        <v>5</v>
      </c>
      <c r="P50" s="125"/>
      <c r="Q50" s="125"/>
      <c r="R50" s="125"/>
      <c r="S50" s="125"/>
      <c r="T50" s="126"/>
      <c r="U50" s="128" t="s">
        <v>1809</v>
      </c>
      <c r="X50" s="267"/>
    </row>
    <row r="51" spans="1:24" s="7" customFormat="1" ht="18" customHeight="1" x14ac:dyDescent="0.2">
      <c r="A51" s="7">
        <f t="shared" si="1"/>
        <v>47</v>
      </c>
      <c r="B51" s="134" t="s">
        <v>309</v>
      </c>
      <c r="C51" s="119">
        <v>330</v>
      </c>
      <c r="D51" s="137" t="s">
        <v>10</v>
      </c>
      <c r="E51" s="121" t="s">
        <v>310</v>
      </c>
      <c r="F51" s="122">
        <v>1</v>
      </c>
      <c r="G51" s="122" t="s">
        <v>1674</v>
      </c>
      <c r="H51" s="123">
        <v>1969</v>
      </c>
      <c r="I51" s="124"/>
      <c r="J51" s="125"/>
      <c r="K51" s="136"/>
      <c r="L51" s="136"/>
      <c r="M51" s="125">
        <v>1</v>
      </c>
      <c r="N51" s="136"/>
      <c r="O51" s="125">
        <f t="shared" si="2"/>
        <v>1</v>
      </c>
      <c r="P51" s="125"/>
      <c r="Q51" s="125"/>
      <c r="R51" s="125"/>
      <c r="S51" s="125"/>
      <c r="T51" s="126"/>
      <c r="U51" s="129" t="s">
        <v>77</v>
      </c>
      <c r="X51" s="267"/>
    </row>
    <row r="52" spans="1:24" s="7" customFormat="1" ht="18" customHeight="1" x14ac:dyDescent="0.2">
      <c r="A52" s="7">
        <f t="shared" si="1"/>
        <v>48</v>
      </c>
      <c r="B52" s="134" t="s">
        <v>272</v>
      </c>
      <c r="C52" s="135">
        <v>332</v>
      </c>
      <c r="D52" s="120" t="s">
        <v>10</v>
      </c>
      <c r="E52" s="121" t="s">
        <v>273</v>
      </c>
      <c r="F52" s="122">
        <v>1</v>
      </c>
      <c r="G52" s="122" t="s">
        <v>1674</v>
      </c>
      <c r="H52" s="123">
        <v>1972</v>
      </c>
      <c r="I52" s="124"/>
      <c r="J52" s="125">
        <v>9</v>
      </c>
      <c r="K52" s="136"/>
      <c r="L52" s="136"/>
      <c r="M52" s="125">
        <v>4</v>
      </c>
      <c r="N52" s="136"/>
      <c r="O52" s="125">
        <f t="shared" si="2"/>
        <v>13</v>
      </c>
      <c r="P52" s="125"/>
      <c r="Q52" s="125"/>
      <c r="R52" s="125"/>
      <c r="S52" s="125"/>
      <c r="T52" s="126"/>
      <c r="U52" s="129" t="s">
        <v>77</v>
      </c>
      <c r="X52" s="267"/>
    </row>
    <row r="53" spans="1:24" s="7" customFormat="1" ht="18" customHeight="1" x14ac:dyDescent="0.2">
      <c r="A53" s="7">
        <f t="shared" si="1"/>
        <v>49</v>
      </c>
      <c r="B53" s="118" t="s">
        <v>81</v>
      </c>
      <c r="C53" s="119" t="s">
        <v>82</v>
      </c>
      <c r="D53" s="120" t="s">
        <v>10</v>
      </c>
      <c r="E53" s="121" t="s">
        <v>83</v>
      </c>
      <c r="F53" s="122">
        <v>4</v>
      </c>
      <c r="G53" s="122" t="s">
        <v>1676</v>
      </c>
      <c r="H53" s="123">
        <v>1974</v>
      </c>
      <c r="I53" s="124"/>
      <c r="J53" s="125">
        <v>24</v>
      </c>
      <c r="K53" s="125"/>
      <c r="L53" s="125"/>
      <c r="M53" s="125"/>
      <c r="N53" s="125"/>
      <c r="O53" s="125">
        <f t="shared" si="2"/>
        <v>24</v>
      </c>
      <c r="P53" s="125"/>
      <c r="Q53" s="125"/>
      <c r="R53" s="125"/>
      <c r="S53" s="125"/>
      <c r="T53" s="126"/>
      <c r="U53" s="129"/>
      <c r="X53" s="267"/>
    </row>
    <row r="54" spans="1:24" s="7" customFormat="1" ht="18" customHeight="1" x14ac:dyDescent="0.2">
      <c r="A54" s="7">
        <f t="shared" si="1"/>
        <v>50</v>
      </c>
      <c r="B54" s="134" t="s">
        <v>274</v>
      </c>
      <c r="C54" s="143" t="s">
        <v>275</v>
      </c>
      <c r="D54" s="120" t="s">
        <v>10</v>
      </c>
      <c r="E54" s="121" t="s">
        <v>276</v>
      </c>
      <c r="F54" s="122">
        <v>9</v>
      </c>
      <c r="G54" s="122" t="s">
        <v>1674</v>
      </c>
      <c r="H54" s="123" t="s">
        <v>277</v>
      </c>
      <c r="I54" s="124"/>
      <c r="J54" s="125">
        <v>64</v>
      </c>
      <c r="K54" s="125"/>
      <c r="L54" s="125"/>
      <c r="M54" s="125"/>
      <c r="N54" s="125"/>
      <c r="O54" s="125">
        <f t="shared" si="2"/>
        <v>64</v>
      </c>
      <c r="P54" s="125"/>
      <c r="Q54" s="125"/>
      <c r="R54" s="125"/>
      <c r="S54" s="125"/>
      <c r="T54" s="126"/>
      <c r="U54" s="129"/>
      <c r="X54" s="267"/>
    </row>
    <row r="55" spans="1:24" s="7" customFormat="1" ht="18" customHeight="1" x14ac:dyDescent="0.2">
      <c r="A55" s="7">
        <f t="shared" si="1"/>
        <v>51</v>
      </c>
      <c r="B55" s="118" t="s">
        <v>84</v>
      </c>
      <c r="C55" s="119">
        <v>351</v>
      </c>
      <c r="D55" s="120" t="s">
        <v>10</v>
      </c>
      <c r="E55" s="144" t="s">
        <v>85</v>
      </c>
      <c r="F55" s="122">
        <v>1</v>
      </c>
      <c r="G55" s="145" t="s">
        <v>1677</v>
      </c>
      <c r="H55" s="123">
        <v>1973</v>
      </c>
      <c r="I55" s="124"/>
      <c r="J55" s="125">
        <v>80</v>
      </c>
      <c r="K55" s="125"/>
      <c r="L55" s="125"/>
      <c r="M55" s="125"/>
      <c r="N55" s="125"/>
      <c r="O55" s="125">
        <f t="shared" si="2"/>
        <v>80</v>
      </c>
      <c r="P55" s="125"/>
      <c r="Q55" s="125"/>
      <c r="R55" s="125"/>
      <c r="S55" s="125"/>
      <c r="T55" s="126"/>
      <c r="U55" s="129"/>
      <c r="X55" s="267"/>
    </row>
    <row r="56" spans="1:24" s="7" customFormat="1" ht="18" customHeight="1" x14ac:dyDescent="0.2">
      <c r="A56" s="7">
        <f t="shared" si="1"/>
        <v>52</v>
      </c>
      <c r="B56" s="118" t="s">
        <v>86</v>
      </c>
      <c r="C56" s="119">
        <v>352</v>
      </c>
      <c r="D56" s="120" t="s">
        <v>10</v>
      </c>
      <c r="E56" s="121" t="s">
        <v>87</v>
      </c>
      <c r="F56" s="122">
        <v>1</v>
      </c>
      <c r="G56" s="145" t="s">
        <v>1677</v>
      </c>
      <c r="H56" s="123">
        <v>1973</v>
      </c>
      <c r="I56" s="124"/>
      <c r="J56" s="125">
        <v>40</v>
      </c>
      <c r="K56" s="125"/>
      <c r="L56" s="125"/>
      <c r="M56" s="125"/>
      <c r="N56" s="125"/>
      <c r="O56" s="125">
        <f t="shared" si="2"/>
        <v>40</v>
      </c>
      <c r="P56" s="125"/>
      <c r="Q56" s="125"/>
      <c r="R56" s="125"/>
      <c r="S56" s="125"/>
      <c r="T56" s="126"/>
      <c r="U56" s="129"/>
      <c r="X56" s="267"/>
    </row>
    <row r="57" spans="1:24" s="7" customFormat="1" ht="18" customHeight="1" x14ac:dyDescent="0.2">
      <c r="A57" s="7">
        <f t="shared" si="1"/>
        <v>53</v>
      </c>
      <c r="B57" s="118" t="s">
        <v>88</v>
      </c>
      <c r="C57" s="119">
        <v>353</v>
      </c>
      <c r="D57" s="120" t="s">
        <v>10</v>
      </c>
      <c r="E57" s="121" t="s">
        <v>89</v>
      </c>
      <c r="F57" s="122">
        <v>1</v>
      </c>
      <c r="G57" s="145" t="s">
        <v>1677</v>
      </c>
      <c r="H57" s="123">
        <v>1973</v>
      </c>
      <c r="I57" s="124"/>
      <c r="J57" s="125">
        <v>40</v>
      </c>
      <c r="K57" s="125"/>
      <c r="L57" s="125"/>
      <c r="M57" s="125"/>
      <c r="N57" s="125"/>
      <c r="O57" s="125">
        <f t="shared" si="2"/>
        <v>40</v>
      </c>
      <c r="P57" s="125"/>
      <c r="Q57" s="125"/>
      <c r="R57" s="125"/>
      <c r="S57" s="125"/>
      <c r="T57" s="126"/>
      <c r="U57" s="129"/>
      <c r="X57" s="267"/>
    </row>
    <row r="58" spans="1:24" s="7" customFormat="1" ht="18" customHeight="1" x14ac:dyDescent="0.2">
      <c r="A58" s="7">
        <f t="shared" si="1"/>
        <v>54</v>
      </c>
      <c r="B58" s="118" t="s">
        <v>90</v>
      </c>
      <c r="C58" s="119">
        <v>354</v>
      </c>
      <c r="D58" s="120" t="s">
        <v>10</v>
      </c>
      <c r="E58" s="121" t="s">
        <v>91</v>
      </c>
      <c r="F58" s="122">
        <v>1</v>
      </c>
      <c r="G58" s="122" t="s">
        <v>1673</v>
      </c>
      <c r="H58" s="123">
        <v>1967</v>
      </c>
      <c r="I58" s="124"/>
      <c r="J58" s="125">
        <v>6</v>
      </c>
      <c r="K58" s="125"/>
      <c r="L58" s="125"/>
      <c r="M58" s="125"/>
      <c r="N58" s="125"/>
      <c r="O58" s="125">
        <f t="shared" si="2"/>
        <v>6</v>
      </c>
      <c r="P58" s="125"/>
      <c r="Q58" s="125"/>
      <c r="R58" s="125"/>
      <c r="S58" s="125"/>
      <c r="T58" s="126"/>
      <c r="U58" s="129"/>
      <c r="X58" s="267"/>
    </row>
    <row r="59" spans="1:24" s="7" customFormat="1" ht="18" customHeight="1" x14ac:dyDescent="0.2">
      <c r="A59" s="7">
        <f t="shared" si="1"/>
        <v>55</v>
      </c>
      <c r="B59" s="118" t="s">
        <v>92</v>
      </c>
      <c r="C59" s="119">
        <v>355</v>
      </c>
      <c r="D59" s="120" t="s">
        <v>10</v>
      </c>
      <c r="E59" s="121" t="s">
        <v>93</v>
      </c>
      <c r="F59" s="122">
        <v>1</v>
      </c>
      <c r="G59" s="122" t="s">
        <v>1673</v>
      </c>
      <c r="H59" s="123">
        <v>1967</v>
      </c>
      <c r="I59" s="124"/>
      <c r="J59" s="125">
        <v>6</v>
      </c>
      <c r="K59" s="125"/>
      <c r="L59" s="125"/>
      <c r="M59" s="125"/>
      <c r="N59" s="125"/>
      <c r="O59" s="125">
        <f t="shared" si="2"/>
        <v>6</v>
      </c>
      <c r="P59" s="125"/>
      <c r="Q59" s="125"/>
      <c r="R59" s="125"/>
      <c r="S59" s="125"/>
      <c r="T59" s="126"/>
      <c r="U59" s="129"/>
      <c r="X59" s="267"/>
    </row>
    <row r="60" spans="1:24" s="7" customFormat="1" ht="18" customHeight="1" x14ac:dyDescent="0.2">
      <c r="A60" s="7">
        <f t="shared" si="1"/>
        <v>56</v>
      </c>
      <c r="B60" s="118" t="s">
        <v>94</v>
      </c>
      <c r="C60" s="119">
        <v>356</v>
      </c>
      <c r="D60" s="120" t="s">
        <v>10</v>
      </c>
      <c r="E60" s="121" t="s">
        <v>95</v>
      </c>
      <c r="F60" s="122">
        <v>1</v>
      </c>
      <c r="G60" s="122" t="s">
        <v>1673</v>
      </c>
      <c r="H60" s="123">
        <v>1968</v>
      </c>
      <c r="I60" s="124"/>
      <c r="J60" s="125">
        <v>6</v>
      </c>
      <c r="K60" s="125"/>
      <c r="L60" s="125"/>
      <c r="M60" s="125"/>
      <c r="N60" s="125"/>
      <c r="O60" s="125">
        <f t="shared" si="2"/>
        <v>6</v>
      </c>
      <c r="P60" s="125"/>
      <c r="Q60" s="125"/>
      <c r="R60" s="125"/>
      <c r="S60" s="125"/>
      <c r="T60" s="126"/>
      <c r="U60" s="129"/>
      <c r="X60" s="267"/>
    </row>
    <row r="61" spans="1:24" s="7" customFormat="1" ht="18" customHeight="1" x14ac:dyDescent="0.2">
      <c r="A61" s="7">
        <f t="shared" si="1"/>
        <v>57</v>
      </c>
      <c r="B61" s="118" t="s">
        <v>96</v>
      </c>
      <c r="C61" s="119">
        <v>357</v>
      </c>
      <c r="D61" s="120" t="s">
        <v>10</v>
      </c>
      <c r="E61" s="121" t="s">
        <v>97</v>
      </c>
      <c r="F61" s="122">
        <v>1</v>
      </c>
      <c r="G61" s="122" t="s">
        <v>1673</v>
      </c>
      <c r="H61" s="123">
        <v>1968</v>
      </c>
      <c r="I61" s="124"/>
      <c r="J61" s="125">
        <v>6</v>
      </c>
      <c r="K61" s="125"/>
      <c r="L61" s="125"/>
      <c r="M61" s="125"/>
      <c r="N61" s="125"/>
      <c r="O61" s="125">
        <f t="shared" si="2"/>
        <v>6</v>
      </c>
      <c r="P61" s="125"/>
      <c r="Q61" s="125"/>
      <c r="R61" s="125"/>
      <c r="S61" s="125"/>
      <c r="T61" s="126"/>
      <c r="U61" s="129"/>
      <c r="X61" s="267"/>
    </row>
    <row r="62" spans="1:24" s="7" customFormat="1" ht="18" customHeight="1" x14ac:dyDescent="0.2">
      <c r="A62" s="7">
        <f t="shared" si="1"/>
        <v>58</v>
      </c>
      <c r="B62" s="118" t="s">
        <v>98</v>
      </c>
      <c r="C62" s="119">
        <v>358</v>
      </c>
      <c r="D62" s="120" t="s">
        <v>10</v>
      </c>
      <c r="E62" s="121" t="s">
        <v>1717</v>
      </c>
      <c r="F62" s="122">
        <v>1</v>
      </c>
      <c r="G62" s="122" t="s">
        <v>1673</v>
      </c>
      <c r="H62" s="123">
        <v>1964</v>
      </c>
      <c r="I62" s="124"/>
      <c r="J62" s="125">
        <v>30</v>
      </c>
      <c r="K62" s="125"/>
      <c r="L62" s="125"/>
      <c r="M62" s="125"/>
      <c r="N62" s="125"/>
      <c r="O62" s="125">
        <f t="shared" si="2"/>
        <v>30</v>
      </c>
      <c r="P62" s="125"/>
      <c r="Q62" s="125"/>
      <c r="R62" s="125">
        <v>5</v>
      </c>
      <c r="S62" s="125">
        <v>1</v>
      </c>
      <c r="T62" s="126"/>
      <c r="U62" s="129" t="s">
        <v>1718</v>
      </c>
      <c r="X62" s="267"/>
    </row>
    <row r="63" spans="1:24" s="7" customFormat="1" ht="18" customHeight="1" x14ac:dyDescent="0.2">
      <c r="A63" s="7">
        <f t="shared" si="1"/>
        <v>59</v>
      </c>
      <c r="B63" s="118" t="s">
        <v>99</v>
      </c>
      <c r="C63" s="119">
        <v>359</v>
      </c>
      <c r="D63" s="120" t="s">
        <v>10</v>
      </c>
      <c r="E63" s="121" t="s">
        <v>100</v>
      </c>
      <c r="F63" s="122">
        <v>1</v>
      </c>
      <c r="G63" s="122" t="s">
        <v>1673</v>
      </c>
      <c r="H63" s="123">
        <v>1964</v>
      </c>
      <c r="I63" s="124"/>
      <c r="J63" s="125">
        <v>17</v>
      </c>
      <c r="K63" s="125"/>
      <c r="L63" s="125"/>
      <c r="M63" s="125"/>
      <c r="N63" s="125"/>
      <c r="O63" s="125">
        <f t="shared" si="2"/>
        <v>17</v>
      </c>
      <c r="P63" s="125"/>
      <c r="Q63" s="125"/>
      <c r="R63" s="125">
        <v>3</v>
      </c>
      <c r="S63" s="125">
        <v>2</v>
      </c>
      <c r="T63" s="126"/>
      <c r="U63" s="129" t="s">
        <v>1627</v>
      </c>
      <c r="X63" s="267"/>
    </row>
    <row r="64" spans="1:24" s="7" customFormat="1" ht="18" customHeight="1" x14ac:dyDescent="0.2">
      <c r="A64" s="7">
        <f t="shared" si="1"/>
        <v>60</v>
      </c>
      <c r="B64" s="118" t="s">
        <v>101</v>
      </c>
      <c r="C64" s="119">
        <v>360</v>
      </c>
      <c r="D64" s="120" t="s">
        <v>10</v>
      </c>
      <c r="E64" s="121" t="s">
        <v>1769</v>
      </c>
      <c r="F64" s="122">
        <v>1</v>
      </c>
      <c r="G64" s="122" t="s">
        <v>1673</v>
      </c>
      <c r="H64" s="123">
        <v>1964</v>
      </c>
      <c r="I64" s="124"/>
      <c r="J64" s="125">
        <v>30</v>
      </c>
      <c r="K64" s="125"/>
      <c r="L64" s="125"/>
      <c r="M64" s="125"/>
      <c r="N64" s="125"/>
      <c r="O64" s="125">
        <f t="shared" si="2"/>
        <v>30</v>
      </c>
      <c r="P64" s="125"/>
      <c r="Q64" s="125"/>
      <c r="R64" s="125">
        <v>5</v>
      </c>
      <c r="S64" s="125"/>
      <c r="T64" s="126"/>
      <c r="U64" s="129"/>
      <c r="X64" s="267"/>
    </row>
    <row r="65" spans="1:24" s="7" customFormat="1" ht="18" customHeight="1" x14ac:dyDescent="0.2">
      <c r="A65" s="7">
        <f t="shared" si="1"/>
        <v>61</v>
      </c>
      <c r="B65" s="118" t="s">
        <v>102</v>
      </c>
      <c r="C65" s="119">
        <v>361</v>
      </c>
      <c r="D65" s="120" t="s">
        <v>10</v>
      </c>
      <c r="E65" s="121" t="s">
        <v>103</v>
      </c>
      <c r="F65" s="122">
        <v>1</v>
      </c>
      <c r="G65" s="122" t="s">
        <v>1673</v>
      </c>
      <c r="H65" s="123">
        <v>1964</v>
      </c>
      <c r="I65" s="124"/>
      <c r="J65" s="125">
        <v>20</v>
      </c>
      <c r="K65" s="125"/>
      <c r="L65" s="125"/>
      <c r="M65" s="125"/>
      <c r="N65" s="125"/>
      <c r="O65" s="125">
        <f t="shared" si="2"/>
        <v>20</v>
      </c>
      <c r="P65" s="125"/>
      <c r="Q65" s="125"/>
      <c r="R65" s="125"/>
      <c r="S65" s="125"/>
      <c r="T65" s="126"/>
      <c r="U65" s="129"/>
      <c r="X65" s="267"/>
    </row>
    <row r="66" spans="1:24" s="7" customFormat="1" ht="18" customHeight="1" x14ac:dyDescent="0.2">
      <c r="A66" s="7">
        <f t="shared" si="1"/>
        <v>62</v>
      </c>
      <c r="B66" s="118" t="s">
        <v>104</v>
      </c>
      <c r="C66" s="119">
        <v>362</v>
      </c>
      <c r="D66" s="120" t="s">
        <v>10</v>
      </c>
      <c r="E66" s="121" t="s">
        <v>1767</v>
      </c>
      <c r="F66" s="122">
        <v>1</v>
      </c>
      <c r="G66" s="122" t="s">
        <v>1673</v>
      </c>
      <c r="H66" s="123">
        <v>1964</v>
      </c>
      <c r="I66" s="124"/>
      <c r="J66" s="125">
        <v>39</v>
      </c>
      <c r="K66" s="125"/>
      <c r="L66" s="125"/>
      <c r="M66" s="125"/>
      <c r="N66" s="125"/>
      <c r="O66" s="125">
        <f t="shared" si="2"/>
        <v>39</v>
      </c>
      <c r="P66" s="125"/>
      <c r="Q66" s="125"/>
      <c r="R66" s="125">
        <v>2</v>
      </c>
      <c r="S66" s="125"/>
      <c r="T66" s="126"/>
      <c r="U66" s="129"/>
      <c r="X66" s="267"/>
    </row>
    <row r="67" spans="1:24" s="7" customFormat="1" ht="18" customHeight="1" x14ac:dyDescent="0.2">
      <c r="A67" s="7">
        <f t="shared" si="1"/>
        <v>63</v>
      </c>
      <c r="B67" s="118" t="s">
        <v>105</v>
      </c>
      <c r="C67" s="119">
        <v>363</v>
      </c>
      <c r="D67" s="120" t="s">
        <v>10</v>
      </c>
      <c r="E67" s="121" t="s">
        <v>106</v>
      </c>
      <c r="F67" s="122">
        <v>1</v>
      </c>
      <c r="G67" s="122" t="s">
        <v>1673</v>
      </c>
      <c r="H67" s="123">
        <v>1964</v>
      </c>
      <c r="I67" s="124"/>
      <c r="J67" s="125">
        <v>18</v>
      </c>
      <c r="K67" s="125"/>
      <c r="L67" s="125"/>
      <c r="M67" s="125"/>
      <c r="N67" s="125"/>
      <c r="O67" s="125">
        <f t="shared" si="2"/>
        <v>18</v>
      </c>
      <c r="P67" s="125"/>
      <c r="Q67" s="125"/>
      <c r="R67" s="125"/>
      <c r="S67" s="125"/>
      <c r="T67" s="126"/>
      <c r="U67" s="129"/>
      <c r="X67" s="267"/>
    </row>
    <row r="68" spans="1:24" s="7" customFormat="1" ht="21.75" customHeight="1" x14ac:dyDescent="0.2">
      <c r="A68" s="7">
        <f t="shared" si="1"/>
        <v>64</v>
      </c>
      <c r="B68" s="118" t="s">
        <v>107</v>
      </c>
      <c r="C68" s="119">
        <v>364</v>
      </c>
      <c r="D68" s="120" t="s">
        <v>10</v>
      </c>
      <c r="E68" s="121" t="s">
        <v>108</v>
      </c>
      <c r="F68" s="122">
        <v>1</v>
      </c>
      <c r="G68" s="122" t="s">
        <v>1673</v>
      </c>
      <c r="H68" s="123">
        <v>1964</v>
      </c>
      <c r="I68" s="124"/>
      <c r="J68" s="125">
        <v>21</v>
      </c>
      <c r="K68" s="125"/>
      <c r="L68" s="125"/>
      <c r="M68" s="125"/>
      <c r="N68" s="125"/>
      <c r="O68" s="125">
        <f t="shared" si="2"/>
        <v>21</v>
      </c>
      <c r="P68" s="125"/>
      <c r="Q68" s="125"/>
      <c r="R68" s="125">
        <v>2</v>
      </c>
      <c r="S68" s="125">
        <v>2</v>
      </c>
      <c r="T68" s="126"/>
      <c r="U68" s="128" t="s">
        <v>1644</v>
      </c>
      <c r="X68" s="267"/>
    </row>
    <row r="69" spans="1:24" s="7" customFormat="1" ht="18" customHeight="1" x14ac:dyDescent="0.2">
      <c r="A69" s="7">
        <f t="shared" si="1"/>
        <v>65</v>
      </c>
      <c r="B69" s="118" t="s">
        <v>311</v>
      </c>
      <c r="C69" s="119">
        <v>365</v>
      </c>
      <c r="D69" s="120" t="s">
        <v>10</v>
      </c>
      <c r="E69" s="121" t="s">
        <v>312</v>
      </c>
      <c r="F69" s="122">
        <v>1</v>
      </c>
      <c r="G69" s="122" t="s">
        <v>1673</v>
      </c>
      <c r="H69" s="123">
        <v>1964</v>
      </c>
      <c r="I69" s="124"/>
      <c r="J69" s="125">
        <v>7</v>
      </c>
      <c r="K69" s="125"/>
      <c r="L69" s="125"/>
      <c r="M69" s="125"/>
      <c r="N69" s="125"/>
      <c r="O69" s="125">
        <f t="shared" ref="O69:O100" si="3">SUM(J69:N69)</f>
        <v>7</v>
      </c>
      <c r="P69" s="125"/>
      <c r="Q69" s="125"/>
      <c r="R69" s="125">
        <v>2</v>
      </c>
      <c r="S69" s="125"/>
      <c r="T69" s="126"/>
      <c r="U69" s="129"/>
      <c r="X69" s="267"/>
    </row>
    <row r="70" spans="1:24" s="7" customFormat="1" ht="18" customHeight="1" x14ac:dyDescent="0.2">
      <c r="A70" s="7">
        <f t="shared" si="1"/>
        <v>66</v>
      </c>
      <c r="B70" s="118" t="s">
        <v>109</v>
      </c>
      <c r="C70" s="119">
        <v>366</v>
      </c>
      <c r="D70" s="120" t="s">
        <v>10</v>
      </c>
      <c r="E70" s="121" t="s">
        <v>110</v>
      </c>
      <c r="F70" s="122">
        <v>1</v>
      </c>
      <c r="G70" s="122" t="s">
        <v>1673</v>
      </c>
      <c r="H70" s="123">
        <v>1966</v>
      </c>
      <c r="I70" s="124"/>
      <c r="J70" s="125">
        <v>6</v>
      </c>
      <c r="K70" s="125"/>
      <c r="L70" s="125"/>
      <c r="M70" s="125"/>
      <c r="N70" s="125"/>
      <c r="O70" s="125">
        <f t="shared" si="3"/>
        <v>6</v>
      </c>
      <c r="P70" s="125"/>
      <c r="Q70" s="125"/>
      <c r="R70" s="125"/>
      <c r="S70" s="125"/>
      <c r="T70" s="126"/>
      <c r="U70" s="129"/>
      <c r="X70" s="267"/>
    </row>
    <row r="71" spans="1:24" s="7" customFormat="1" ht="18" customHeight="1" x14ac:dyDescent="0.2">
      <c r="A71" s="7">
        <f t="shared" si="1"/>
        <v>67</v>
      </c>
      <c r="B71" s="118" t="s">
        <v>111</v>
      </c>
      <c r="C71" s="119">
        <v>367</v>
      </c>
      <c r="D71" s="120" t="s">
        <v>10</v>
      </c>
      <c r="E71" s="121" t="s">
        <v>112</v>
      </c>
      <c r="F71" s="122">
        <v>1</v>
      </c>
      <c r="G71" s="122" t="s">
        <v>1673</v>
      </c>
      <c r="H71" s="123">
        <v>1966</v>
      </c>
      <c r="I71" s="124"/>
      <c r="J71" s="125">
        <v>6</v>
      </c>
      <c r="K71" s="125"/>
      <c r="L71" s="125"/>
      <c r="M71" s="125"/>
      <c r="N71" s="125"/>
      <c r="O71" s="125">
        <f t="shared" si="3"/>
        <v>6</v>
      </c>
      <c r="P71" s="125"/>
      <c r="Q71" s="125"/>
      <c r="R71" s="125"/>
      <c r="S71" s="125"/>
      <c r="T71" s="126"/>
      <c r="U71" s="129"/>
      <c r="X71" s="267"/>
    </row>
    <row r="72" spans="1:24" s="7" customFormat="1" ht="18" customHeight="1" x14ac:dyDescent="0.2">
      <c r="A72" s="7">
        <f t="shared" si="1"/>
        <v>68</v>
      </c>
      <c r="B72" s="118" t="s">
        <v>113</v>
      </c>
      <c r="C72" s="119">
        <v>368</v>
      </c>
      <c r="D72" s="120" t="s">
        <v>10</v>
      </c>
      <c r="E72" s="121" t="s">
        <v>114</v>
      </c>
      <c r="F72" s="122">
        <v>1</v>
      </c>
      <c r="G72" s="122" t="s">
        <v>1673</v>
      </c>
      <c r="H72" s="123">
        <v>1966</v>
      </c>
      <c r="I72" s="124"/>
      <c r="J72" s="125">
        <v>6</v>
      </c>
      <c r="K72" s="125"/>
      <c r="L72" s="125"/>
      <c r="M72" s="125"/>
      <c r="N72" s="125"/>
      <c r="O72" s="125">
        <f t="shared" si="3"/>
        <v>6</v>
      </c>
      <c r="P72" s="125"/>
      <c r="Q72" s="125"/>
      <c r="R72" s="125"/>
      <c r="S72" s="125"/>
      <c r="T72" s="126"/>
      <c r="U72" s="129"/>
      <c r="X72" s="267"/>
    </row>
    <row r="73" spans="1:24" s="7" customFormat="1" ht="18" customHeight="1" x14ac:dyDescent="0.2">
      <c r="A73" s="7">
        <f t="shared" si="1"/>
        <v>69</v>
      </c>
      <c r="B73" s="118" t="s">
        <v>115</v>
      </c>
      <c r="C73" s="119">
        <v>369</v>
      </c>
      <c r="D73" s="120" t="s">
        <v>10</v>
      </c>
      <c r="E73" s="121" t="s">
        <v>116</v>
      </c>
      <c r="F73" s="122">
        <v>1</v>
      </c>
      <c r="G73" s="122" t="s">
        <v>1673</v>
      </c>
      <c r="H73" s="123">
        <v>1966</v>
      </c>
      <c r="I73" s="124"/>
      <c r="J73" s="125">
        <v>6</v>
      </c>
      <c r="K73" s="125"/>
      <c r="L73" s="125"/>
      <c r="M73" s="125"/>
      <c r="N73" s="125"/>
      <c r="O73" s="125">
        <f t="shared" si="3"/>
        <v>6</v>
      </c>
      <c r="P73" s="125"/>
      <c r="Q73" s="125"/>
      <c r="R73" s="125"/>
      <c r="S73" s="125"/>
      <c r="T73" s="126"/>
      <c r="U73" s="129"/>
      <c r="X73" s="267"/>
    </row>
    <row r="74" spans="1:24" s="7" customFormat="1" ht="18" customHeight="1" x14ac:dyDescent="0.2">
      <c r="A74" s="7">
        <f t="shared" si="1"/>
        <v>70</v>
      </c>
      <c r="B74" s="118" t="s">
        <v>117</v>
      </c>
      <c r="C74" s="119">
        <v>370</v>
      </c>
      <c r="D74" s="120" t="s">
        <v>10</v>
      </c>
      <c r="E74" s="121" t="s">
        <v>118</v>
      </c>
      <c r="F74" s="122">
        <v>1</v>
      </c>
      <c r="G74" s="122" t="s">
        <v>1673</v>
      </c>
      <c r="H74" s="123">
        <v>1966</v>
      </c>
      <c r="I74" s="124"/>
      <c r="J74" s="125">
        <v>6</v>
      </c>
      <c r="K74" s="125"/>
      <c r="L74" s="125"/>
      <c r="M74" s="125"/>
      <c r="N74" s="125"/>
      <c r="O74" s="125">
        <f t="shared" si="3"/>
        <v>6</v>
      </c>
      <c r="P74" s="125"/>
      <c r="Q74" s="125"/>
      <c r="R74" s="125"/>
      <c r="S74" s="125"/>
      <c r="T74" s="126"/>
      <c r="U74" s="129"/>
      <c r="X74" s="267"/>
    </row>
    <row r="75" spans="1:24" s="7" customFormat="1" ht="18" customHeight="1" x14ac:dyDescent="0.2">
      <c r="A75" s="7">
        <f t="shared" si="1"/>
        <v>71</v>
      </c>
      <c r="B75" s="118" t="s">
        <v>119</v>
      </c>
      <c r="C75" s="119">
        <v>371</v>
      </c>
      <c r="D75" s="120" t="s">
        <v>10</v>
      </c>
      <c r="E75" s="121" t="s">
        <v>120</v>
      </c>
      <c r="F75" s="122">
        <v>1</v>
      </c>
      <c r="G75" s="122" t="s">
        <v>1673</v>
      </c>
      <c r="H75" s="123">
        <v>1966</v>
      </c>
      <c r="I75" s="124"/>
      <c r="J75" s="125">
        <v>6</v>
      </c>
      <c r="K75" s="125"/>
      <c r="L75" s="125"/>
      <c r="M75" s="125"/>
      <c r="N75" s="125"/>
      <c r="O75" s="125">
        <f t="shared" si="3"/>
        <v>6</v>
      </c>
      <c r="P75" s="125"/>
      <c r="Q75" s="125"/>
      <c r="R75" s="125"/>
      <c r="S75" s="125"/>
      <c r="T75" s="126"/>
      <c r="U75" s="129"/>
      <c r="X75" s="267"/>
    </row>
    <row r="76" spans="1:24" s="7" customFormat="1" ht="18" customHeight="1" x14ac:dyDescent="0.2">
      <c r="A76" s="7">
        <f t="shared" si="1"/>
        <v>72</v>
      </c>
      <c r="B76" s="118" t="s">
        <v>121</v>
      </c>
      <c r="C76" s="119">
        <v>372</v>
      </c>
      <c r="D76" s="120" t="s">
        <v>10</v>
      </c>
      <c r="E76" s="121" t="s">
        <v>122</v>
      </c>
      <c r="F76" s="122">
        <v>1</v>
      </c>
      <c r="G76" s="122" t="s">
        <v>1673</v>
      </c>
      <c r="H76" s="123">
        <v>1966</v>
      </c>
      <c r="I76" s="124"/>
      <c r="J76" s="125">
        <v>6</v>
      </c>
      <c r="K76" s="125"/>
      <c r="L76" s="125"/>
      <c r="M76" s="125"/>
      <c r="N76" s="125"/>
      <c r="O76" s="125">
        <f t="shared" si="3"/>
        <v>6</v>
      </c>
      <c r="P76" s="125"/>
      <c r="Q76" s="125"/>
      <c r="R76" s="125"/>
      <c r="S76" s="125"/>
      <c r="T76" s="126"/>
      <c r="U76" s="129"/>
      <c r="X76" s="267"/>
    </row>
    <row r="77" spans="1:24" s="7" customFormat="1" ht="18" customHeight="1" x14ac:dyDescent="0.2">
      <c r="A77" s="7">
        <f t="shared" si="1"/>
        <v>73</v>
      </c>
      <c r="B77" s="118" t="s">
        <v>123</v>
      </c>
      <c r="C77" s="119">
        <v>373</v>
      </c>
      <c r="D77" s="120" t="s">
        <v>10</v>
      </c>
      <c r="E77" s="121" t="s">
        <v>124</v>
      </c>
      <c r="F77" s="122">
        <v>1</v>
      </c>
      <c r="G77" s="122" t="s">
        <v>1673</v>
      </c>
      <c r="H77" s="123">
        <v>1966</v>
      </c>
      <c r="I77" s="124"/>
      <c r="J77" s="125">
        <v>6</v>
      </c>
      <c r="K77" s="125"/>
      <c r="L77" s="125"/>
      <c r="M77" s="125"/>
      <c r="N77" s="125"/>
      <c r="O77" s="125">
        <f t="shared" si="3"/>
        <v>6</v>
      </c>
      <c r="P77" s="125"/>
      <c r="Q77" s="125"/>
      <c r="R77" s="125"/>
      <c r="S77" s="125"/>
      <c r="T77" s="126"/>
      <c r="U77" s="129"/>
      <c r="X77" s="267"/>
    </row>
    <row r="78" spans="1:24" s="7" customFormat="1" ht="18" customHeight="1" x14ac:dyDescent="0.2">
      <c r="A78" s="7">
        <f t="shared" si="1"/>
        <v>74</v>
      </c>
      <c r="B78" s="118" t="s">
        <v>125</v>
      </c>
      <c r="C78" s="119">
        <v>374</v>
      </c>
      <c r="D78" s="120" t="s">
        <v>10</v>
      </c>
      <c r="E78" s="121" t="s">
        <v>126</v>
      </c>
      <c r="F78" s="122">
        <v>1</v>
      </c>
      <c r="G78" s="122" t="s">
        <v>1673</v>
      </c>
      <c r="H78" s="123">
        <v>1966</v>
      </c>
      <c r="I78" s="124"/>
      <c r="J78" s="125">
        <v>6</v>
      </c>
      <c r="K78" s="125"/>
      <c r="L78" s="125"/>
      <c r="M78" s="125"/>
      <c r="N78" s="125"/>
      <c r="O78" s="125">
        <f t="shared" si="3"/>
        <v>6</v>
      </c>
      <c r="P78" s="125"/>
      <c r="Q78" s="125"/>
      <c r="R78" s="125"/>
      <c r="S78" s="125"/>
      <c r="T78" s="126"/>
      <c r="U78" s="129"/>
      <c r="X78" s="267"/>
    </row>
    <row r="79" spans="1:24" s="7" customFormat="1" ht="18" customHeight="1" x14ac:dyDescent="0.2">
      <c r="A79" s="7">
        <f t="shared" si="1"/>
        <v>75</v>
      </c>
      <c r="B79" s="118" t="s">
        <v>127</v>
      </c>
      <c r="C79" s="119">
        <v>375</v>
      </c>
      <c r="D79" s="120" t="s">
        <v>10</v>
      </c>
      <c r="E79" s="121" t="s">
        <v>128</v>
      </c>
      <c r="F79" s="122">
        <v>1</v>
      </c>
      <c r="G79" s="122" t="s">
        <v>1673</v>
      </c>
      <c r="H79" s="123">
        <v>1966</v>
      </c>
      <c r="I79" s="124"/>
      <c r="J79" s="125">
        <v>4</v>
      </c>
      <c r="K79" s="125"/>
      <c r="L79" s="125"/>
      <c r="M79" s="125"/>
      <c r="N79" s="125"/>
      <c r="O79" s="125">
        <f t="shared" si="3"/>
        <v>4</v>
      </c>
      <c r="P79" s="125"/>
      <c r="Q79" s="125"/>
      <c r="R79" s="125"/>
      <c r="S79" s="125"/>
      <c r="T79" s="126"/>
      <c r="U79" s="129"/>
      <c r="X79" s="267"/>
    </row>
    <row r="80" spans="1:24" s="7" customFormat="1" ht="18" customHeight="1" x14ac:dyDescent="0.2">
      <c r="A80" s="7">
        <f t="shared" si="1"/>
        <v>76</v>
      </c>
      <c r="B80" s="118" t="s">
        <v>129</v>
      </c>
      <c r="C80" s="119">
        <v>376</v>
      </c>
      <c r="D80" s="120" t="s">
        <v>10</v>
      </c>
      <c r="E80" s="121" t="s">
        <v>130</v>
      </c>
      <c r="F80" s="122">
        <v>1</v>
      </c>
      <c r="G80" s="122" t="s">
        <v>1673</v>
      </c>
      <c r="H80" s="123">
        <v>1966</v>
      </c>
      <c r="I80" s="124"/>
      <c r="J80" s="125">
        <v>6</v>
      </c>
      <c r="K80" s="125"/>
      <c r="L80" s="125"/>
      <c r="M80" s="125"/>
      <c r="N80" s="125"/>
      <c r="O80" s="125">
        <f t="shared" si="3"/>
        <v>6</v>
      </c>
      <c r="P80" s="125"/>
      <c r="Q80" s="125"/>
      <c r="R80" s="125"/>
      <c r="S80" s="125"/>
      <c r="T80" s="126"/>
      <c r="U80" s="129"/>
      <c r="X80" s="267"/>
    </row>
    <row r="81" spans="1:24" s="7" customFormat="1" ht="18" customHeight="1" x14ac:dyDescent="0.2">
      <c r="A81" s="7">
        <f t="shared" si="1"/>
        <v>77</v>
      </c>
      <c r="B81" s="130" t="s">
        <v>131</v>
      </c>
      <c r="C81" s="119">
        <v>380</v>
      </c>
      <c r="D81" s="120" t="s">
        <v>10</v>
      </c>
      <c r="E81" s="121" t="s">
        <v>132</v>
      </c>
      <c r="F81" s="122">
        <v>1</v>
      </c>
      <c r="G81" s="122" t="s">
        <v>1673</v>
      </c>
      <c r="H81" s="131">
        <v>1964</v>
      </c>
      <c r="I81" s="132"/>
      <c r="J81" s="125">
        <v>8</v>
      </c>
      <c r="K81" s="125"/>
      <c r="L81" s="125"/>
      <c r="M81" s="125"/>
      <c r="N81" s="125"/>
      <c r="O81" s="125">
        <f t="shared" si="3"/>
        <v>8</v>
      </c>
      <c r="P81" s="125"/>
      <c r="Q81" s="125"/>
      <c r="R81" s="125"/>
      <c r="S81" s="125"/>
      <c r="T81" s="126"/>
      <c r="U81" s="129"/>
      <c r="X81" s="267"/>
    </row>
    <row r="82" spans="1:24" s="7" customFormat="1" ht="18" customHeight="1" x14ac:dyDescent="0.2">
      <c r="A82" s="7">
        <f t="shared" si="1"/>
        <v>78</v>
      </c>
      <c r="B82" s="130" t="s">
        <v>133</v>
      </c>
      <c r="C82" s="119">
        <v>381</v>
      </c>
      <c r="D82" s="120" t="s">
        <v>10</v>
      </c>
      <c r="E82" s="121" t="s">
        <v>134</v>
      </c>
      <c r="F82" s="122">
        <v>1</v>
      </c>
      <c r="G82" s="122" t="s">
        <v>1673</v>
      </c>
      <c r="H82" s="131">
        <v>1964</v>
      </c>
      <c r="I82" s="132"/>
      <c r="J82" s="125">
        <v>8</v>
      </c>
      <c r="K82" s="125"/>
      <c r="L82" s="125"/>
      <c r="M82" s="125"/>
      <c r="N82" s="125"/>
      <c r="O82" s="125">
        <f t="shared" si="3"/>
        <v>8</v>
      </c>
      <c r="P82" s="125"/>
      <c r="Q82" s="125"/>
      <c r="R82" s="125"/>
      <c r="S82" s="125"/>
      <c r="T82" s="126"/>
      <c r="U82" s="129"/>
      <c r="X82" s="267"/>
    </row>
    <row r="83" spans="1:24" s="7" customFormat="1" ht="18" customHeight="1" x14ac:dyDescent="0.2">
      <c r="A83" s="7">
        <f t="shared" si="1"/>
        <v>79</v>
      </c>
      <c r="B83" s="130" t="s">
        <v>135</v>
      </c>
      <c r="C83" s="119">
        <v>382</v>
      </c>
      <c r="D83" s="120" t="s">
        <v>10</v>
      </c>
      <c r="E83" s="121" t="s">
        <v>136</v>
      </c>
      <c r="F83" s="122">
        <v>1</v>
      </c>
      <c r="G83" s="122" t="s">
        <v>1673</v>
      </c>
      <c r="H83" s="131">
        <v>1964</v>
      </c>
      <c r="I83" s="132"/>
      <c r="J83" s="125">
        <v>6</v>
      </c>
      <c r="K83" s="125"/>
      <c r="L83" s="125"/>
      <c r="M83" s="125"/>
      <c r="N83" s="125"/>
      <c r="O83" s="125">
        <f t="shared" si="3"/>
        <v>6</v>
      </c>
      <c r="P83" s="125"/>
      <c r="Q83" s="125"/>
      <c r="R83" s="125"/>
      <c r="S83" s="125"/>
      <c r="T83" s="126"/>
      <c r="U83" s="129"/>
      <c r="X83" s="267"/>
    </row>
    <row r="84" spans="1:24" s="7" customFormat="1" ht="18" customHeight="1" x14ac:dyDescent="0.2">
      <c r="A84" s="7">
        <f t="shared" si="1"/>
        <v>80</v>
      </c>
      <c r="B84" s="130" t="s">
        <v>137</v>
      </c>
      <c r="C84" s="119">
        <v>383</v>
      </c>
      <c r="D84" s="120" t="s">
        <v>10</v>
      </c>
      <c r="E84" s="121" t="s">
        <v>138</v>
      </c>
      <c r="F84" s="122">
        <v>1</v>
      </c>
      <c r="G84" s="122" t="s">
        <v>1673</v>
      </c>
      <c r="H84" s="131">
        <v>1964</v>
      </c>
      <c r="I84" s="132"/>
      <c r="J84" s="125">
        <v>6</v>
      </c>
      <c r="K84" s="125"/>
      <c r="L84" s="125"/>
      <c r="M84" s="125"/>
      <c r="N84" s="125"/>
      <c r="O84" s="125">
        <f t="shared" si="3"/>
        <v>6</v>
      </c>
      <c r="P84" s="125"/>
      <c r="Q84" s="125"/>
      <c r="R84" s="125"/>
      <c r="S84" s="125"/>
      <c r="T84" s="126"/>
      <c r="U84" s="129"/>
      <c r="X84" s="267"/>
    </row>
    <row r="85" spans="1:24" s="7" customFormat="1" ht="18" customHeight="1" x14ac:dyDescent="0.2">
      <c r="A85" s="7">
        <f t="shared" si="1"/>
        <v>81</v>
      </c>
      <c r="B85" s="130" t="s">
        <v>139</v>
      </c>
      <c r="C85" s="119">
        <v>384</v>
      </c>
      <c r="D85" s="120" t="s">
        <v>10</v>
      </c>
      <c r="E85" s="121" t="s">
        <v>140</v>
      </c>
      <c r="F85" s="122">
        <v>1</v>
      </c>
      <c r="G85" s="122" t="s">
        <v>1673</v>
      </c>
      <c r="H85" s="131">
        <v>1964</v>
      </c>
      <c r="I85" s="132"/>
      <c r="J85" s="125">
        <v>6</v>
      </c>
      <c r="K85" s="125"/>
      <c r="L85" s="125"/>
      <c r="M85" s="125"/>
      <c r="N85" s="125"/>
      <c r="O85" s="125">
        <f t="shared" si="3"/>
        <v>6</v>
      </c>
      <c r="P85" s="125"/>
      <c r="Q85" s="125"/>
      <c r="R85" s="125"/>
      <c r="S85" s="125"/>
      <c r="T85" s="126"/>
      <c r="U85" s="129"/>
      <c r="X85" s="267"/>
    </row>
    <row r="86" spans="1:24" s="7" customFormat="1" ht="18" customHeight="1" x14ac:dyDescent="0.2">
      <c r="A86" s="7">
        <f t="shared" si="1"/>
        <v>82</v>
      </c>
      <c r="B86" s="130" t="s">
        <v>141</v>
      </c>
      <c r="C86" s="119">
        <v>385</v>
      </c>
      <c r="D86" s="120" t="s">
        <v>10</v>
      </c>
      <c r="E86" s="121" t="s">
        <v>142</v>
      </c>
      <c r="F86" s="122">
        <v>1</v>
      </c>
      <c r="G86" s="122" t="s">
        <v>1673</v>
      </c>
      <c r="H86" s="131">
        <v>1964</v>
      </c>
      <c r="I86" s="132"/>
      <c r="J86" s="125">
        <v>6</v>
      </c>
      <c r="K86" s="125"/>
      <c r="L86" s="125"/>
      <c r="M86" s="125"/>
      <c r="N86" s="125"/>
      <c r="O86" s="125">
        <f t="shared" si="3"/>
        <v>6</v>
      </c>
      <c r="P86" s="125"/>
      <c r="Q86" s="125"/>
      <c r="R86" s="125"/>
      <c r="S86" s="125"/>
      <c r="T86" s="126"/>
      <c r="U86" s="129"/>
      <c r="X86" s="267"/>
    </row>
    <row r="87" spans="1:24" s="7" customFormat="1" ht="18" customHeight="1" x14ac:dyDescent="0.2">
      <c r="A87" s="7">
        <f t="shared" ref="A87:A150" si="4">1+A86</f>
        <v>83</v>
      </c>
      <c r="B87" s="130" t="s">
        <v>143</v>
      </c>
      <c r="C87" s="119">
        <v>386</v>
      </c>
      <c r="D87" s="120" t="s">
        <v>10</v>
      </c>
      <c r="E87" s="121" t="s">
        <v>144</v>
      </c>
      <c r="F87" s="122">
        <v>1</v>
      </c>
      <c r="G87" s="122" t="s">
        <v>1673</v>
      </c>
      <c r="H87" s="131">
        <v>1964</v>
      </c>
      <c r="I87" s="132"/>
      <c r="J87" s="125">
        <v>6</v>
      </c>
      <c r="K87" s="125"/>
      <c r="L87" s="125"/>
      <c r="M87" s="125"/>
      <c r="N87" s="125"/>
      <c r="O87" s="125">
        <f t="shared" si="3"/>
        <v>6</v>
      </c>
      <c r="P87" s="125"/>
      <c r="Q87" s="125"/>
      <c r="R87" s="125"/>
      <c r="S87" s="125"/>
      <c r="T87" s="126"/>
      <c r="U87" s="129"/>
      <c r="X87" s="267"/>
    </row>
    <row r="88" spans="1:24" s="7" customFormat="1" ht="18" customHeight="1" x14ac:dyDescent="0.2">
      <c r="A88" s="7">
        <f t="shared" si="4"/>
        <v>84</v>
      </c>
      <c r="B88" s="130" t="s">
        <v>145</v>
      </c>
      <c r="C88" s="119">
        <v>387</v>
      </c>
      <c r="D88" s="120" t="s">
        <v>10</v>
      </c>
      <c r="E88" s="121" t="s">
        <v>146</v>
      </c>
      <c r="F88" s="122">
        <v>1</v>
      </c>
      <c r="G88" s="122" t="s">
        <v>1673</v>
      </c>
      <c r="H88" s="131">
        <v>1964</v>
      </c>
      <c r="I88" s="132"/>
      <c r="J88" s="125">
        <v>6</v>
      </c>
      <c r="K88" s="125"/>
      <c r="L88" s="125"/>
      <c r="M88" s="125"/>
      <c r="N88" s="125"/>
      <c r="O88" s="125">
        <f t="shared" si="3"/>
        <v>6</v>
      </c>
      <c r="P88" s="125"/>
      <c r="Q88" s="125"/>
      <c r="R88" s="125"/>
      <c r="S88" s="125"/>
      <c r="T88" s="126"/>
      <c r="U88" s="129"/>
      <c r="X88" s="267"/>
    </row>
    <row r="89" spans="1:24" s="7" customFormat="1" ht="18" customHeight="1" x14ac:dyDescent="0.2">
      <c r="A89" s="7">
        <f t="shared" si="4"/>
        <v>85</v>
      </c>
      <c r="B89" s="130" t="s">
        <v>147</v>
      </c>
      <c r="C89" s="119">
        <v>388</v>
      </c>
      <c r="D89" s="120" t="s">
        <v>10</v>
      </c>
      <c r="E89" s="121" t="s">
        <v>148</v>
      </c>
      <c r="F89" s="122">
        <v>1</v>
      </c>
      <c r="G89" s="122" t="s">
        <v>1673</v>
      </c>
      <c r="H89" s="131">
        <v>1964</v>
      </c>
      <c r="I89" s="132"/>
      <c r="J89" s="125">
        <v>6</v>
      </c>
      <c r="K89" s="125"/>
      <c r="L89" s="125"/>
      <c r="M89" s="125"/>
      <c r="N89" s="125"/>
      <c r="O89" s="125">
        <f t="shared" si="3"/>
        <v>6</v>
      </c>
      <c r="P89" s="125"/>
      <c r="Q89" s="125"/>
      <c r="R89" s="125"/>
      <c r="S89" s="125"/>
      <c r="T89" s="126"/>
      <c r="U89" s="129"/>
      <c r="X89" s="267"/>
    </row>
    <row r="90" spans="1:24" s="7" customFormat="1" ht="18" customHeight="1" x14ac:dyDescent="0.2">
      <c r="A90" s="7">
        <f t="shared" si="4"/>
        <v>86</v>
      </c>
      <c r="B90" s="130" t="s">
        <v>149</v>
      </c>
      <c r="C90" s="119">
        <v>389</v>
      </c>
      <c r="D90" s="120" t="s">
        <v>10</v>
      </c>
      <c r="E90" s="121" t="s">
        <v>150</v>
      </c>
      <c r="F90" s="122">
        <v>1</v>
      </c>
      <c r="G90" s="122" t="s">
        <v>1673</v>
      </c>
      <c r="H90" s="131">
        <v>1964</v>
      </c>
      <c r="I90" s="132"/>
      <c r="J90" s="125">
        <v>6</v>
      </c>
      <c r="K90" s="125"/>
      <c r="L90" s="125"/>
      <c r="M90" s="125"/>
      <c r="N90" s="125"/>
      <c r="O90" s="125">
        <f t="shared" si="3"/>
        <v>6</v>
      </c>
      <c r="P90" s="125"/>
      <c r="Q90" s="125"/>
      <c r="R90" s="125"/>
      <c r="S90" s="125"/>
      <c r="T90" s="126"/>
      <c r="U90" s="129"/>
      <c r="X90" s="267"/>
    </row>
    <row r="91" spans="1:24" s="7" customFormat="1" ht="18" customHeight="1" x14ac:dyDescent="0.2">
      <c r="A91" s="7">
        <f t="shared" si="4"/>
        <v>87</v>
      </c>
      <c r="B91" s="130" t="s">
        <v>151</v>
      </c>
      <c r="C91" s="119">
        <v>390</v>
      </c>
      <c r="D91" s="120" t="s">
        <v>10</v>
      </c>
      <c r="E91" s="121" t="s">
        <v>152</v>
      </c>
      <c r="F91" s="122">
        <v>1</v>
      </c>
      <c r="G91" s="122" t="s">
        <v>1673</v>
      </c>
      <c r="H91" s="131">
        <v>1964</v>
      </c>
      <c r="I91" s="132"/>
      <c r="J91" s="125">
        <v>6</v>
      </c>
      <c r="K91" s="125"/>
      <c r="L91" s="125"/>
      <c r="M91" s="125"/>
      <c r="N91" s="125"/>
      <c r="O91" s="125">
        <f t="shared" si="3"/>
        <v>6</v>
      </c>
      <c r="P91" s="125"/>
      <c r="Q91" s="125"/>
      <c r="R91" s="125"/>
      <c r="S91" s="125"/>
      <c r="T91" s="126"/>
      <c r="U91" s="129"/>
      <c r="X91" s="267"/>
    </row>
    <row r="92" spans="1:24" s="7" customFormat="1" ht="18" customHeight="1" x14ac:dyDescent="0.2">
      <c r="A92" s="7">
        <f t="shared" si="4"/>
        <v>88</v>
      </c>
      <c r="B92" s="130" t="s">
        <v>153</v>
      </c>
      <c r="C92" s="119">
        <v>391</v>
      </c>
      <c r="D92" s="120" t="s">
        <v>10</v>
      </c>
      <c r="E92" s="121" t="s">
        <v>154</v>
      </c>
      <c r="F92" s="122">
        <v>1</v>
      </c>
      <c r="G92" s="122" t="s">
        <v>1673</v>
      </c>
      <c r="H92" s="131">
        <v>1964</v>
      </c>
      <c r="I92" s="132"/>
      <c r="J92" s="125">
        <v>6</v>
      </c>
      <c r="K92" s="125"/>
      <c r="L92" s="125"/>
      <c r="M92" s="125"/>
      <c r="N92" s="125"/>
      <c r="O92" s="125">
        <f t="shared" si="3"/>
        <v>6</v>
      </c>
      <c r="P92" s="125"/>
      <c r="Q92" s="125"/>
      <c r="R92" s="125"/>
      <c r="S92" s="125"/>
      <c r="T92" s="126"/>
      <c r="U92" s="129"/>
      <c r="X92" s="267"/>
    </row>
    <row r="93" spans="1:24" s="7" customFormat="1" ht="18" customHeight="1" x14ac:dyDescent="0.2">
      <c r="A93" s="7">
        <f t="shared" si="4"/>
        <v>89</v>
      </c>
      <c r="B93" s="130" t="s">
        <v>155</v>
      </c>
      <c r="C93" s="119">
        <v>392</v>
      </c>
      <c r="D93" s="120" t="s">
        <v>10</v>
      </c>
      <c r="E93" s="121" t="s">
        <v>156</v>
      </c>
      <c r="F93" s="122">
        <v>1</v>
      </c>
      <c r="G93" s="122" t="s">
        <v>1673</v>
      </c>
      <c r="H93" s="131">
        <v>1964</v>
      </c>
      <c r="I93" s="132"/>
      <c r="J93" s="125">
        <v>6</v>
      </c>
      <c r="K93" s="125"/>
      <c r="L93" s="125"/>
      <c r="M93" s="125"/>
      <c r="N93" s="125"/>
      <c r="O93" s="125">
        <f t="shared" si="3"/>
        <v>6</v>
      </c>
      <c r="P93" s="125"/>
      <c r="Q93" s="125"/>
      <c r="R93" s="125"/>
      <c r="S93" s="125"/>
      <c r="T93" s="126"/>
      <c r="U93" s="129"/>
      <c r="X93" s="267"/>
    </row>
    <row r="94" spans="1:24" s="7" customFormat="1" ht="18" customHeight="1" x14ac:dyDescent="0.2">
      <c r="A94" s="7">
        <f t="shared" si="4"/>
        <v>90</v>
      </c>
      <c r="B94" s="130" t="s">
        <v>157</v>
      </c>
      <c r="C94" s="119">
        <v>393</v>
      </c>
      <c r="D94" s="120" t="s">
        <v>10</v>
      </c>
      <c r="E94" s="121" t="s">
        <v>158</v>
      </c>
      <c r="F94" s="122">
        <v>1</v>
      </c>
      <c r="G94" s="122" t="s">
        <v>1673</v>
      </c>
      <c r="H94" s="131">
        <v>1964</v>
      </c>
      <c r="I94" s="132"/>
      <c r="J94" s="125">
        <v>6</v>
      </c>
      <c r="K94" s="125"/>
      <c r="L94" s="125"/>
      <c r="M94" s="125"/>
      <c r="N94" s="125"/>
      <c r="O94" s="125">
        <f t="shared" si="3"/>
        <v>6</v>
      </c>
      <c r="P94" s="125"/>
      <c r="Q94" s="125"/>
      <c r="R94" s="125"/>
      <c r="S94" s="125"/>
      <c r="T94" s="126"/>
      <c r="U94" s="129"/>
      <c r="X94" s="267"/>
    </row>
    <row r="95" spans="1:24" s="7" customFormat="1" ht="18" customHeight="1" x14ac:dyDescent="0.2">
      <c r="A95" s="7">
        <f t="shared" si="4"/>
        <v>91</v>
      </c>
      <c r="B95" s="130" t="s">
        <v>159</v>
      </c>
      <c r="C95" s="119">
        <v>394</v>
      </c>
      <c r="D95" s="120" t="s">
        <v>10</v>
      </c>
      <c r="E95" s="121" t="s">
        <v>160</v>
      </c>
      <c r="F95" s="122">
        <v>1</v>
      </c>
      <c r="G95" s="122" t="s">
        <v>1673</v>
      </c>
      <c r="H95" s="131">
        <v>1964</v>
      </c>
      <c r="I95" s="132"/>
      <c r="J95" s="125">
        <v>6</v>
      </c>
      <c r="K95" s="125"/>
      <c r="L95" s="125"/>
      <c r="M95" s="125"/>
      <c r="N95" s="125"/>
      <c r="O95" s="125">
        <f t="shared" si="3"/>
        <v>6</v>
      </c>
      <c r="P95" s="125"/>
      <c r="Q95" s="125"/>
      <c r="R95" s="125"/>
      <c r="S95" s="125"/>
      <c r="T95" s="126"/>
      <c r="U95" s="129"/>
      <c r="X95" s="267"/>
    </row>
    <row r="96" spans="1:24" s="7" customFormat="1" ht="18" customHeight="1" x14ac:dyDescent="0.2">
      <c r="A96" s="7">
        <f t="shared" si="4"/>
        <v>92</v>
      </c>
      <c r="B96" s="130" t="s">
        <v>161</v>
      </c>
      <c r="C96" s="119">
        <v>395</v>
      </c>
      <c r="D96" s="120" t="s">
        <v>10</v>
      </c>
      <c r="E96" s="121" t="s">
        <v>162</v>
      </c>
      <c r="F96" s="122">
        <v>1</v>
      </c>
      <c r="G96" s="122" t="s">
        <v>1673</v>
      </c>
      <c r="H96" s="131">
        <v>1964</v>
      </c>
      <c r="I96" s="132"/>
      <c r="J96" s="125">
        <v>6</v>
      </c>
      <c r="K96" s="125"/>
      <c r="L96" s="125"/>
      <c r="M96" s="125"/>
      <c r="N96" s="125"/>
      <c r="O96" s="125">
        <f t="shared" si="3"/>
        <v>6</v>
      </c>
      <c r="P96" s="125"/>
      <c r="Q96" s="125"/>
      <c r="R96" s="125"/>
      <c r="S96" s="125"/>
      <c r="T96" s="126"/>
      <c r="U96" s="129"/>
      <c r="X96" s="267"/>
    </row>
    <row r="97" spans="1:24" s="7" customFormat="1" ht="18" customHeight="1" x14ac:dyDescent="0.2">
      <c r="A97" s="7">
        <f t="shared" si="4"/>
        <v>93</v>
      </c>
      <c r="B97" s="130" t="s">
        <v>163</v>
      </c>
      <c r="C97" s="119">
        <v>396</v>
      </c>
      <c r="D97" s="120" t="s">
        <v>10</v>
      </c>
      <c r="E97" s="121" t="s">
        <v>164</v>
      </c>
      <c r="F97" s="122">
        <v>1</v>
      </c>
      <c r="G97" s="122" t="s">
        <v>1673</v>
      </c>
      <c r="H97" s="131">
        <v>1964</v>
      </c>
      <c r="I97" s="132"/>
      <c r="J97" s="125">
        <v>12</v>
      </c>
      <c r="K97" s="125"/>
      <c r="L97" s="125"/>
      <c r="M97" s="125"/>
      <c r="N97" s="125"/>
      <c r="O97" s="125">
        <f t="shared" si="3"/>
        <v>12</v>
      </c>
      <c r="P97" s="125"/>
      <c r="Q97" s="125"/>
      <c r="R97" s="125"/>
      <c r="S97" s="125"/>
      <c r="T97" s="126"/>
      <c r="U97" s="129"/>
      <c r="X97" s="267"/>
    </row>
    <row r="98" spans="1:24" s="7" customFormat="1" ht="18" customHeight="1" x14ac:dyDescent="0.2">
      <c r="A98" s="7">
        <f t="shared" si="4"/>
        <v>94</v>
      </c>
      <c r="B98" s="130" t="s">
        <v>165</v>
      </c>
      <c r="C98" s="119">
        <v>397</v>
      </c>
      <c r="D98" s="120" t="s">
        <v>10</v>
      </c>
      <c r="E98" s="121" t="s">
        <v>166</v>
      </c>
      <c r="F98" s="122">
        <v>1</v>
      </c>
      <c r="G98" s="122" t="s">
        <v>1673</v>
      </c>
      <c r="H98" s="131">
        <v>1964</v>
      </c>
      <c r="I98" s="132"/>
      <c r="J98" s="125">
        <v>6</v>
      </c>
      <c r="K98" s="125"/>
      <c r="L98" s="125"/>
      <c r="M98" s="125"/>
      <c r="N98" s="125"/>
      <c r="O98" s="125">
        <f t="shared" si="3"/>
        <v>6</v>
      </c>
      <c r="P98" s="125"/>
      <c r="Q98" s="125"/>
      <c r="R98" s="125"/>
      <c r="S98" s="125"/>
      <c r="T98" s="126"/>
      <c r="U98" s="129"/>
      <c r="X98" s="267"/>
    </row>
    <row r="99" spans="1:24" s="7" customFormat="1" ht="18" customHeight="1" x14ac:dyDescent="0.2">
      <c r="A99" s="7">
        <f t="shared" si="4"/>
        <v>95</v>
      </c>
      <c r="B99" s="130" t="s">
        <v>167</v>
      </c>
      <c r="C99" s="119">
        <v>398</v>
      </c>
      <c r="D99" s="120" t="s">
        <v>10</v>
      </c>
      <c r="E99" s="121" t="s">
        <v>168</v>
      </c>
      <c r="F99" s="122">
        <v>1</v>
      </c>
      <c r="G99" s="122" t="s">
        <v>1673</v>
      </c>
      <c r="H99" s="131">
        <v>1964</v>
      </c>
      <c r="I99" s="132"/>
      <c r="J99" s="125">
        <v>8</v>
      </c>
      <c r="K99" s="125"/>
      <c r="L99" s="125"/>
      <c r="M99" s="125"/>
      <c r="N99" s="125"/>
      <c r="O99" s="125">
        <f t="shared" si="3"/>
        <v>8</v>
      </c>
      <c r="P99" s="125"/>
      <c r="Q99" s="125"/>
      <c r="R99" s="125"/>
      <c r="S99" s="125"/>
      <c r="T99" s="126"/>
      <c r="U99" s="129"/>
      <c r="X99" s="267"/>
    </row>
    <row r="100" spans="1:24" s="7" customFormat="1" ht="18" customHeight="1" x14ac:dyDescent="0.2">
      <c r="A100" s="7">
        <f t="shared" si="4"/>
        <v>96</v>
      </c>
      <c r="B100" s="130" t="s">
        <v>169</v>
      </c>
      <c r="C100" s="119">
        <v>399</v>
      </c>
      <c r="D100" s="120" t="s">
        <v>10</v>
      </c>
      <c r="E100" s="121" t="s">
        <v>170</v>
      </c>
      <c r="F100" s="122">
        <v>1</v>
      </c>
      <c r="G100" s="122" t="s">
        <v>1673</v>
      </c>
      <c r="H100" s="131">
        <v>1964</v>
      </c>
      <c r="I100" s="132"/>
      <c r="J100" s="125">
        <v>8</v>
      </c>
      <c r="K100" s="125"/>
      <c r="L100" s="125"/>
      <c r="M100" s="125"/>
      <c r="N100" s="125"/>
      <c r="O100" s="125">
        <f t="shared" si="3"/>
        <v>8</v>
      </c>
      <c r="P100" s="125"/>
      <c r="Q100" s="125"/>
      <c r="R100" s="125"/>
      <c r="S100" s="125"/>
      <c r="T100" s="126"/>
      <c r="U100" s="129"/>
      <c r="X100" s="267"/>
    </row>
    <row r="101" spans="1:24" s="7" customFormat="1" ht="18" customHeight="1" x14ac:dyDescent="0.2">
      <c r="A101" s="7">
        <f t="shared" si="4"/>
        <v>97</v>
      </c>
      <c r="B101" s="130" t="s">
        <v>171</v>
      </c>
      <c r="C101" s="119">
        <v>400</v>
      </c>
      <c r="D101" s="120" t="s">
        <v>10</v>
      </c>
      <c r="E101" s="121" t="s">
        <v>172</v>
      </c>
      <c r="F101" s="122">
        <v>1</v>
      </c>
      <c r="G101" s="122" t="s">
        <v>1673</v>
      </c>
      <c r="H101" s="131">
        <v>1964</v>
      </c>
      <c r="I101" s="132"/>
      <c r="J101" s="125">
        <v>8</v>
      </c>
      <c r="K101" s="125"/>
      <c r="L101" s="125"/>
      <c r="M101" s="125"/>
      <c r="N101" s="125"/>
      <c r="O101" s="125">
        <f t="shared" ref="O101:O133" si="5">SUM(J101:N101)</f>
        <v>8</v>
      </c>
      <c r="P101" s="125"/>
      <c r="Q101" s="125"/>
      <c r="R101" s="125"/>
      <c r="S101" s="125"/>
      <c r="T101" s="126"/>
      <c r="U101" s="129"/>
      <c r="X101" s="267"/>
    </row>
    <row r="102" spans="1:24" s="7" customFormat="1" ht="18" customHeight="1" x14ac:dyDescent="0.2">
      <c r="A102" s="7">
        <f t="shared" si="4"/>
        <v>98</v>
      </c>
      <c r="B102" s="130" t="s">
        <v>173</v>
      </c>
      <c r="C102" s="119">
        <v>401</v>
      </c>
      <c r="D102" s="120" t="s">
        <v>10</v>
      </c>
      <c r="E102" s="121" t="s">
        <v>174</v>
      </c>
      <c r="F102" s="122">
        <v>1</v>
      </c>
      <c r="G102" s="122" t="s">
        <v>1673</v>
      </c>
      <c r="H102" s="131">
        <v>1964</v>
      </c>
      <c r="I102" s="132"/>
      <c r="J102" s="125">
        <v>6</v>
      </c>
      <c r="K102" s="125"/>
      <c r="L102" s="125"/>
      <c r="M102" s="125"/>
      <c r="N102" s="125"/>
      <c r="O102" s="125">
        <f t="shared" si="5"/>
        <v>6</v>
      </c>
      <c r="P102" s="125"/>
      <c r="Q102" s="125"/>
      <c r="R102" s="125"/>
      <c r="S102" s="125"/>
      <c r="T102" s="126"/>
      <c r="U102" s="129"/>
      <c r="X102" s="267"/>
    </row>
    <row r="103" spans="1:24" s="7" customFormat="1" ht="18" customHeight="1" x14ac:dyDescent="0.2">
      <c r="A103" s="7">
        <f t="shared" si="4"/>
        <v>99</v>
      </c>
      <c r="B103" s="130" t="s">
        <v>175</v>
      </c>
      <c r="C103" s="119">
        <v>402</v>
      </c>
      <c r="D103" s="120" t="s">
        <v>10</v>
      </c>
      <c r="E103" s="121" t="s">
        <v>176</v>
      </c>
      <c r="F103" s="122">
        <v>1</v>
      </c>
      <c r="G103" s="122" t="s">
        <v>1673</v>
      </c>
      <c r="H103" s="131">
        <v>1964</v>
      </c>
      <c r="I103" s="132"/>
      <c r="J103" s="125">
        <v>6</v>
      </c>
      <c r="K103" s="125"/>
      <c r="L103" s="125"/>
      <c r="M103" s="125"/>
      <c r="N103" s="125"/>
      <c r="O103" s="125">
        <f t="shared" si="5"/>
        <v>6</v>
      </c>
      <c r="P103" s="125"/>
      <c r="Q103" s="125"/>
      <c r="R103" s="125"/>
      <c r="S103" s="125"/>
      <c r="T103" s="126"/>
      <c r="U103" s="129"/>
      <c r="X103" s="267"/>
    </row>
    <row r="104" spans="1:24" s="7" customFormat="1" ht="18" customHeight="1" x14ac:dyDescent="0.2">
      <c r="A104" s="7">
        <f t="shared" si="4"/>
        <v>100</v>
      </c>
      <c r="B104" s="134" t="s">
        <v>313</v>
      </c>
      <c r="C104" s="119">
        <v>405</v>
      </c>
      <c r="D104" s="120" t="s">
        <v>10</v>
      </c>
      <c r="E104" s="121" t="s">
        <v>314</v>
      </c>
      <c r="F104" s="122">
        <v>1</v>
      </c>
      <c r="G104" s="122" t="s">
        <v>1677</v>
      </c>
      <c r="H104" s="123">
        <v>1972</v>
      </c>
      <c r="I104" s="124"/>
      <c r="J104" s="125">
        <v>38</v>
      </c>
      <c r="K104" s="125"/>
      <c r="L104" s="125"/>
      <c r="M104" s="125"/>
      <c r="N104" s="125"/>
      <c r="O104" s="125">
        <f t="shared" si="5"/>
        <v>38</v>
      </c>
      <c r="P104" s="146"/>
      <c r="Q104" s="146"/>
      <c r="R104" s="146"/>
      <c r="S104" s="125"/>
      <c r="T104" s="126"/>
      <c r="U104" s="129"/>
      <c r="X104" s="267"/>
    </row>
    <row r="105" spans="1:24" s="7" customFormat="1" ht="18" customHeight="1" x14ac:dyDescent="0.2">
      <c r="A105" s="7">
        <f t="shared" si="4"/>
        <v>101</v>
      </c>
      <c r="B105" s="134" t="s">
        <v>315</v>
      </c>
      <c r="C105" s="119">
        <v>406</v>
      </c>
      <c r="D105" s="120" t="s">
        <v>10</v>
      </c>
      <c r="E105" s="121" t="s">
        <v>316</v>
      </c>
      <c r="F105" s="122">
        <v>1</v>
      </c>
      <c r="G105" s="122" t="s">
        <v>1677</v>
      </c>
      <c r="H105" s="123">
        <v>1972</v>
      </c>
      <c r="I105" s="124"/>
      <c r="J105" s="125">
        <v>6</v>
      </c>
      <c r="K105" s="136"/>
      <c r="L105" s="136"/>
      <c r="M105" s="125">
        <v>8</v>
      </c>
      <c r="N105" s="136"/>
      <c r="O105" s="125">
        <f t="shared" si="5"/>
        <v>14</v>
      </c>
      <c r="P105" s="146"/>
      <c r="Q105" s="146"/>
      <c r="R105" s="146"/>
      <c r="S105" s="125"/>
      <c r="T105" s="126"/>
      <c r="U105" s="129" t="s">
        <v>77</v>
      </c>
      <c r="X105" s="267"/>
    </row>
    <row r="106" spans="1:24" s="7" customFormat="1" ht="18" customHeight="1" x14ac:dyDescent="0.2">
      <c r="A106" s="7">
        <f t="shared" si="4"/>
        <v>102</v>
      </c>
      <c r="B106" s="118" t="s">
        <v>177</v>
      </c>
      <c r="C106" s="119" t="s">
        <v>178</v>
      </c>
      <c r="D106" s="120" t="s">
        <v>10</v>
      </c>
      <c r="E106" s="121" t="s">
        <v>179</v>
      </c>
      <c r="F106" s="122">
        <v>3</v>
      </c>
      <c r="G106" s="122" t="s">
        <v>1679</v>
      </c>
      <c r="H106" s="123">
        <v>1982</v>
      </c>
      <c r="I106" s="124"/>
      <c r="J106" s="125">
        <v>67</v>
      </c>
      <c r="K106" s="125"/>
      <c r="L106" s="125"/>
      <c r="M106" s="125"/>
      <c r="N106" s="125"/>
      <c r="O106" s="125">
        <f t="shared" si="5"/>
        <v>67</v>
      </c>
      <c r="P106" s="125">
        <v>51</v>
      </c>
      <c r="Q106" s="125"/>
      <c r="R106" s="125"/>
      <c r="S106" s="125">
        <v>1</v>
      </c>
      <c r="T106" s="126"/>
      <c r="U106" s="129" t="s">
        <v>1632</v>
      </c>
      <c r="X106" s="267"/>
    </row>
    <row r="107" spans="1:24" s="7" customFormat="1" ht="18" customHeight="1" x14ac:dyDescent="0.2">
      <c r="A107" s="7">
        <f t="shared" si="4"/>
        <v>103</v>
      </c>
      <c r="B107" s="118" t="s">
        <v>278</v>
      </c>
      <c r="C107" s="119" t="s">
        <v>279</v>
      </c>
      <c r="D107" s="120" t="s">
        <v>10</v>
      </c>
      <c r="E107" s="121" t="s">
        <v>280</v>
      </c>
      <c r="F107" s="122">
        <v>2</v>
      </c>
      <c r="G107" s="122" t="s">
        <v>1711</v>
      </c>
      <c r="H107" s="123">
        <v>1952</v>
      </c>
      <c r="I107" s="124"/>
      <c r="J107" s="125">
        <v>1</v>
      </c>
      <c r="K107" s="136"/>
      <c r="L107" s="136"/>
      <c r="M107" s="125">
        <v>3</v>
      </c>
      <c r="N107" s="136"/>
      <c r="O107" s="125">
        <f t="shared" si="5"/>
        <v>4</v>
      </c>
      <c r="P107" s="125"/>
      <c r="Q107" s="125"/>
      <c r="R107" s="125"/>
      <c r="S107" s="125"/>
      <c r="T107" s="126"/>
      <c r="U107" s="128" t="s">
        <v>1766</v>
      </c>
      <c r="X107" s="267"/>
    </row>
    <row r="108" spans="1:24" s="7" customFormat="1" ht="25.5" customHeight="1" x14ac:dyDescent="0.2">
      <c r="A108" s="7">
        <f t="shared" si="4"/>
        <v>104</v>
      </c>
      <c r="B108" s="118" t="s">
        <v>180</v>
      </c>
      <c r="C108" s="147" t="s">
        <v>1772</v>
      </c>
      <c r="D108" s="120" t="s">
        <v>10</v>
      </c>
      <c r="E108" s="121" t="s">
        <v>181</v>
      </c>
      <c r="F108" s="122">
        <v>7</v>
      </c>
      <c r="G108" s="122" t="s">
        <v>1715</v>
      </c>
      <c r="H108" s="123">
        <v>1944</v>
      </c>
      <c r="I108" s="124">
        <v>2015</v>
      </c>
      <c r="J108" s="125">
        <v>90</v>
      </c>
      <c r="K108" s="125"/>
      <c r="L108" s="125"/>
      <c r="M108" s="125"/>
      <c r="N108" s="125"/>
      <c r="O108" s="125">
        <f t="shared" si="5"/>
        <v>90</v>
      </c>
      <c r="P108" s="125">
        <v>98</v>
      </c>
      <c r="Q108" s="125"/>
      <c r="R108" s="125"/>
      <c r="S108" s="125">
        <v>2</v>
      </c>
      <c r="T108" s="126"/>
      <c r="U108" s="128" t="s">
        <v>1638</v>
      </c>
      <c r="X108" s="267"/>
    </row>
    <row r="109" spans="1:24" s="7" customFormat="1" ht="18" customHeight="1" x14ac:dyDescent="0.2">
      <c r="A109" s="7">
        <f t="shared" si="4"/>
        <v>105</v>
      </c>
      <c r="B109" s="118" t="s">
        <v>182</v>
      </c>
      <c r="C109" s="119">
        <v>418</v>
      </c>
      <c r="D109" s="120" t="s">
        <v>10</v>
      </c>
      <c r="E109" s="121" t="s">
        <v>183</v>
      </c>
      <c r="F109" s="122">
        <v>1</v>
      </c>
      <c r="G109" s="122" t="s">
        <v>1715</v>
      </c>
      <c r="H109" s="123">
        <v>1928</v>
      </c>
      <c r="I109" s="124">
        <v>1999</v>
      </c>
      <c r="J109" s="125">
        <v>53</v>
      </c>
      <c r="K109" s="125"/>
      <c r="L109" s="125"/>
      <c r="M109" s="125"/>
      <c r="N109" s="125"/>
      <c r="O109" s="125">
        <f t="shared" si="5"/>
        <v>53</v>
      </c>
      <c r="P109" s="125"/>
      <c r="Q109" s="125"/>
      <c r="R109" s="125">
        <v>4</v>
      </c>
      <c r="S109" s="125">
        <v>1</v>
      </c>
      <c r="T109" s="126"/>
      <c r="U109" s="129" t="s">
        <v>1634</v>
      </c>
      <c r="X109" s="267"/>
    </row>
    <row r="110" spans="1:24" s="7" customFormat="1" ht="18" customHeight="1" x14ac:dyDescent="0.2">
      <c r="A110" s="7">
        <f t="shared" si="4"/>
        <v>106</v>
      </c>
      <c r="B110" s="118" t="s">
        <v>184</v>
      </c>
      <c r="C110" s="119">
        <v>419</v>
      </c>
      <c r="D110" s="120" t="s">
        <v>10</v>
      </c>
      <c r="E110" s="121" t="s">
        <v>185</v>
      </c>
      <c r="F110" s="122">
        <v>1</v>
      </c>
      <c r="G110" s="122" t="s">
        <v>1715</v>
      </c>
      <c r="H110" s="123">
        <v>1928</v>
      </c>
      <c r="I110" s="124">
        <v>2002</v>
      </c>
      <c r="J110" s="125">
        <v>24</v>
      </c>
      <c r="K110" s="125"/>
      <c r="L110" s="125"/>
      <c r="M110" s="125"/>
      <c r="N110" s="125"/>
      <c r="O110" s="125">
        <f t="shared" si="5"/>
        <v>24</v>
      </c>
      <c r="P110" s="125"/>
      <c r="Q110" s="125"/>
      <c r="R110" s="125"/>
      <c r="S110" s="125"/>
      <c r="T110" s="126"/>
      <c r="U110" s="129"/>
      <c r="X110" s="267"/>
    </row>
    <row r="111" spans="1:24" s="7" customFormat="1" ht="18" customHeight="1" x14ac:dyDescent="0.2">
      <c r="A111" s="7">
        <f t="shared" si="4"/>
        <v>107</v>
      </c>
      <c r="B111" s="118" t="s">
        <v>186</v>
      </c>
      <c r="C111" s="119">
        <v>420</v>
      </c>
      <c r="D111" s="120" t="s">
        <v>10</v>
      </c>
      <c r="E111" s="121" t="s">
        <v>187</v>
      </c>
      <c r="F111" s="122">
        <v>1</v>
      </c>
      <c r="G111" s="122" t="s">
        <v>1715</v>
      </c>
      <c r="H111" s="123">
        <v>1928</v>
      </c>
      <c r="I111" s="124">
        <v>1992</v>
      </c>
      <c r="J111" s="125">
        <v>24</v>
      </c>
      <c r="K111" s="125"/>
      <c r="L111" s="125"/>
      <c r="M111" s="125"/>
      <c r="N111" s="125"/>
      <c r="O111" s="125">
        <f t="shared" si="5"/>
        <v>24</v>
      </c>
      <c r="P111" s="125"/>
      <c r="Q111" s="125"/>
      <c r="R111" s="125"/>
      <c r="S111" s="125"/>
      <c r="T111" s="126"/>
      <c r="U111" s="129"/>
      <c r="X111" s="267"/>
    </row>
    <row r="112" spans="1:24" s="7" customFormat="1" ht="18" customHeight="1" x14ac:dyDescent="0.2">
      <c r="A112" s="7">
        <f t="shared" si="4"/>
        <v>108</v>
      </c>
      <c r="B112" s="118" t="s">
        <v>188</v>
      </c>
      <c r="C112" s="119">
        <v>421</v>
      </c>
      <c r="D112" s="120" t="s">
        <v>10</v>
      </c>
      <c r="E112" s="121" t="s">
        <v>189</v>
      </c>
      <c r="F112" s="122">
        <v>1</v>
      </c>
      <c r="G112" s="122" t="s">
        <v>1715</v>
      </c>
      <c r="H112" s="123">
        <v>1928</v>
      </c>
      <c r="I112" s="124">
        <v>2002</v>
      </c>
      <c r="J112" s="125">
        <v>12</v>
      </c>
      <c r="K112" s="125"/>
      <c r="L112" s="125"/>
      <c r="M112" s="125"/>
      <c r="N112" s="125"/>
      <c r="O112" s="125">
        <f t="shared" si="5"/>
        <v>12</v>
      </c>
      <c r="P112" s="125"/>
      <c r="Q112" s="125"/>
      <c r="R112" s="125"/>
      <c r="S112" s="125"/>
      <c r="T112" s="126"/>
      <c r="U112" s="129"/>
      <c r="X112" s="267"/>
    </row>
    <row r="113" spans="1:24" s="7" customFormat="1" ht="18" customHeight="1" x14ac:dyDescent="0.2">
      <c r="A113" s="7">
        <f t="shared" si="4"/>
        <v>109</v>
      </c>
      <c r="B113" s="118" t="s">
        <v>190</v>
      </c>
      <c r="C113" s="119">
        <v>422</v>
      </c>
      <c r="D113" s="120" t="s">
        <v>191</v>
      </c>
      <c r="E113" s="121" t="s">
        <v>192</v>
      </c>
      <c r="F113" s="122">
        <v>1</v>
      </c>
      <c r="G113" s="122" t="s">
        <v>1715</v>
      </c>
      <c r="H113" s="123">
        <v>1928</v>
      </c>
      <c r="I113" s="124">
        <v>1993</v>
      </c>
      <c r="J113" s="125">
        <v>24</v>
      </c>
      <c r="K113" s="125"/>
      <c r="L113" s="125"/>
      <c r="M113" s="125"/>
      <c r="N113" s="125"/>
      <c r="O113" s="125">
        <f t="shared" si="5"/>
        <v>24</v>
      </c>
      <c r="P113" s="125"/>
      <c r="Q113" s="125"/>
      <c r="R113" s="125"/>
      <c r="S113" s="125"/>
      <c r="T113" s="126"/>
      <c r="U113" s="129"/>
      <c r="X113" s="267"/>
    </row>
    <row r="114" spans="1:24" s="7" customFormat="1" ht="18" customHeight="1" x14ac:dyDescent="0.2">
      <c r="A114" s="7">
        <f t="shared" si="4"/>
        <v>110</v>
      </c>
      <c r="B114" s="118" t="s">
        <v>193</v>
      </c>
      <c r="C114" s="119">
        <v>423</v>
      </c>
      <c r="D114" s="120" t="s">
        <v>10</v>
      </c>
      <c r="E114" s="121" t="s">
        <v>194</v>
      </c>
      <c r="F114" s="122">
        <v>1</v>
      </c>
      <c r="G114" s="122" t="s">
        <v>1715</v>
      </c>
      <c r="H114" s="123">
        <v>1928</v>
      </c>
      <c r="I114" s="124">
        <v>2002</v>
      </c>
      <c r="J114" s="125">
        <v>9</v>
      </c>
      <c r="K114" s="125"/>
      <c r="L114" s="125"/>
      <c r="M114" s="125"/>
      <c r="N114" s="125"/>
      <c r="O114" s="125">
        <f t="shared" si="5"/>
        <v>9</v>
      </c>
      <c r="P114" s="125"/>
      <c r="Q114" s="125"/>
      <c r="R114" s="125"/>
      <c r="S114" s="125"/>
      <c r="T114" s="126"/>
      <c r="U114" s="129"/>
      <c r="X114" s="267"/>
    </row>
    <row r="115" spans="1:24" s="7" customFormat="1" ht="18" customHeight="1" x14ac:dyDescent="0.2">
      <c r="A115" s="7">
        <f t="shared" si="4"/>
        <v>111</v>
      </c>
      <c r="B115" s="134" t="s">
        <v>281</v>
      </c>
      <c r="C115" s="135">
        <v>424</v>
      </c>
      <c r="D115" s="120" t="s">
        <v>10</v>
      </c>
      <c r="E115" s="121" t="s">
        <v>282</v>
      </c>
      <c r="F115" s="122">
        <v>1</v>
      </c>
      <c r="G115" s="122" t="s">
        <v>1715</v>
      </c>
      <c r="H115" s="123">
        <v>1951</v>
      </c>
      <c r="I115" s="124">
        <v>2002</v>
      </c>
      <c r="J115" s="125">
        <v>10</v>
      </c>
      <c r="K115" s="125"/>
      <c r="L115" s="125"/>
      <c r="M115" s="125"/>
      <c r="N115" s="125"/>
      <c r="O115" s="125">
        <f t="shared" si="5"/>
        <v>10</v>
      </c>
      <c r="P115" s="146"/>
      <c r="Q115" s="146"/>
      <c r="R115" s="146"/>
      <c r="S115" s="125"/>
      <c r="T115" s="126"/>
      <c r="U115" s="129"/>
      <c r="X115" s="267"/>
    </row>
    <row r="116" spans="1:24" s="7" customFormat="1" ht="18" customHeight="1" x14ac:dyDescent="0.2">
      <c r="A116" s="7">
        <f t="shared" si="4"/>
        <v>112</v>
      </c>
      <c r="B116" s="134" t="s">
        <v>283</v>
      </c>
      <c r="C116" s="135">
        <v>425</v>
      </c>
      <c r="D116" s="120" t="s">
        <v>10</v>
      </c>
      <c r="E116" s="121" t="s">
        <v>284</v>
      </c>
      <c r="F116" s="122">
        <v>1</v>
      </c>
      <c r="G116" s="122" t="s">
        <v>1715</v>
      </c>
      <c r="H116" s="123">
        <v>1951</v>
      </c>
      <c r="I116" s="124">
        <v>2002</v>
      </c>
      <c r="J116" s="125">
        <v>10</v>
      </c>
      <c r="K116" s="125"/>
      <c r="L116" s="125"/>
      <c r="M116" s="125"/>
      <c r="N116" s="125"/>
      <c r="O116" s="125">
        <f t="shared" si="5"/>
        <v>10</v>
      </c>
      <c r="P116" s="146"/>
      <c r="Q116" s="146"/>
      <c r="R116" s="146"/>
      <c r="S116" s="125"/>
      <c r="T116" s="126"/>
      <c r="U116" s="129"/>
      <c r="X116" s="267"/>
    </row>
    <row r="117" spans="1:24" s="7" customFormat="1" ht="18" customHeight="1" x14ac:dyDescent="0.2">
      <c r="A117" s="7">
        <f t="shared" si="4"/>
        <v>113</v>
      </c>
      <c r="B117" s="134" t="s">
        <v>285</v>
      </c>
      <c r="C117" s="135">
        <v>426</v>
      </c>
      <c r="D117" s="120" t="s">
        <v>10</v>
      </c>
      <c r="E117" s="121" t="s">
        <v>286</v>
      </c>
      <c r="F117" s="122">
        <v>1</v>
      </c>
      <c r="G117" s="122" t="s">
        <v>1715</v>
      </c>
      <c r="H117" s="123">
        <v>1951</v>
      </c>
      <c r="I117" s="124">
        <v>2002</v>
      </c>
      <c r="J117" s="125">
        <v>12</v>
      </c>
      <c r="K117" s="125"/>
      <c r="L117" s="125"/>
      <c r="M117" s="125"/>
      <c r="N117" s="125"/>
      <c r="O117" s="125">
        <f t="shared" si="5"/>
        <v>12</v>
      </c>
      <c r="P117" s="146"/>
      <c r="Q117" s="146"/>
      <c r="R117" s="146"/>
      <c r="S117" s="125"/>
      <c r="T117" s="126"/>
      <c r="U117" s="129"/>
      <c r="X117" s="267"/>
    </row>
    <row r="118" spans="1:24" s="7" customFormat="1" ht="18" customHeight="1" x14ac:dyDescent="0.2">
      <c r="A118" s="7">
        <f t="shared" si="4"/>
        <v>114</v>
      </c>
      <c r="B118" s="134" t="s">
        <v>287</v>
      </c>
      <c r="C118" s="135">
        <v>427</v>
      </c>
      <c r="D118" s="120" t="s">
        <v>10</v>
      </c>
      <c r="E118" s="121" t="s">
        <v>288</v>
      </c>
      <c r="F118" s="122">
        <v>1</v>
      </c>
      <c r="G118" s="122" t="s">
        <v>1715</v>
      </c>
      <c r="H118" s="123">
        <v>1951</v>
      </c>
      <c r="I118" s="124">
        <v>2002</v>
      </c>
      <c r="J118" s="125">
        <v>5</v>
      </c>
      <c r="K118" s="125"/>
      <c r="L118" s="125"/>
      <c r="M118" s="125"/>
      <c r="N118" s="125"/>
      <c r="O118" s="125">
        <f t="shared" si="5"/>
        <v>5</v>
      </c>
      <c r="P118" s="146"/>
      <c r="Q118" s="146"/>
      <c r="R118" s="146"/>
      <c r="S118" s="125"/>
      <c r="T118" s="126"/>
      <c r="U118" s="129"/>
      <c r="X118" s="267"/>
    </row>
    <row r="119" spans="1:24" s="7" customFormat="1" ht="18" customHeight="1" x14ac:dyDescent="0.2">
      <c r="A119" s="7">
        <f t="shared" si="4"/>
        <v>115</v>
      </c>
      <c r="B119" s="118" t="s">
        <v>195</v>
      </c>
      <c r="C119" s="119">
        <v>428</v>
      </c>
      <c r="D119" s="120" t="s">
        <v>10</v>
      </c>
      <c r="E119" s="121" t="s">
        <v>196</v>
      </c>
      <c r="F119" s="122">
        <v>1</v>
      </c>
      <c r="G119" s="122" t="s">
        <v>1715</v>
      </c>
      <c r="H119" s="123">
        <v>1960</v>
      </c>
      <c r="I119" s="124"/>
      <c r="J119" s="125">
        <v>6</v>
      </c>
      <c r="K119" s="125"/>
      <c r="L119" s="125"/>
      <c r="M119" s="125"/>
      <c r="N119" s="125"/>
      <c r="O119" s="125">
        <f t="shared" si="5"/>
        <v>6</v>
      </c>
      <c r="P119" s="125"/>
      <c r="Q119" s="125"/>
      <c r="R119" s="125"/>
      <c r="S119" s="125"/>
      <c r="T119" s="126"/>
      <c r="U119" s="129"/>
      <c r="X119" s="267"/>
    </row>
    <row r="120" spans="1:24" s="7" customFormat="1" ht="18" customHeight="1" x14ac:dyDescent="0.2">
      <c r="A120" s="7">
        <f t="shared" si="4"/>
        <v>116</v>
      </c>
      <c r="B120" s="134" t="s">
        <v>299</v>
      </c>
      <c r="C120" s="119" t="s">
        <v>300</v>
      </c>
      <c r="D120" s="120" t="s">
        <v>10</v>
      </c>
      <c r="E120" s="121" t="s">
        <v>301</v>
      </c>
      <c r="F120" s="122">
        <v>10</v>
      </c>
      <c r="G120" s="122" t="s">
        <v>1712</v>
      </c>
      <c r="H120" s="123" t="s">
        <v>302</v>
      </c>
      <c r="I120" s="124"/>
      <c r="J120" s="125">
        <v>36</v>
      </c>
      <c r="K120" s="125"/>
      <c r="L120" s="125"/>
      <c r="M120" s="125"/>
      <c r="N120" s="125"/>
      <c r="O120" s="125">
        <f t="shared" si="5"/>
        <v>36</v>
      </c>
      <c r="P120" s="125"/>
      <c r="Q120" s="125"/>
      <c r="R120" s="125"/>
      <c r="S120" s="125">
        <v>1</v>
      </c>
      <c r="T120" s="126"/>
      <c r="U120" s="129" t="s">
        <v>1632</v>
      </c>
      <c r="X120" s="267"/>
    </row>
    <row r="121" spans="1:24" s="7" customFormat="1" ht="25.5" customHeight="1" x14ac:dyDescent="0.2">
      <c r="A121" s="7">
        <f t="shared" si="4"/>
        <v>117</v>
      </c>
      <c r="B121" s="134" t="s">
        <v>1742</v>
      </c>
      <c r="C121" s="119" t="s">
        <v>197</v>
      </c>
      <c r="D121" s="120" t="s">
        <v>10</v>
      </c>
      <c r="E121" s="121" t="s">
        <v>198</v>
      </c>
      <c r="F121" s="122">
        <v>2</v>
      </c>
      <c r="G121" s="122" t="s">
        <v>1709</v>
      </c>
      <c r="H121" s="123">
        <v>1958</v>
      </c>
      <c r="I121" s="124"/>
      <c r="J121" s="125">
        <v>24</v>
      </c>
      <c r="K121" s="125"/>
      <c r="L121" s="125"/>
      <c r="M121" s="125"/>
      <c r="N121" s="125"/>
      <c r="O121" s="125">
        <f t="shared" si="5"/>
        <v>24</v>
      </c>
      <c r="P121" s="125"/>
      <c r="Q121" s="125"/>
      <c r="R121" s="125"/>
      <c r="S121" s="125"/>
      <c r="T121" s="126"/>
      <c r="U121" s="259" t="s">
        <v>1808</v>
      </c>
      <c r="X121" s="267"/>
    </row>
    <row r="122" spans="1:24" s="7" customFormat="1" ht="18" customHeight="1" x14ac:dyDescent="0.2">
      <c r="A122" s="7">
        <f t="shared" si="4"/>
        <v>118</v>
      </c>
      <c r="B122" s="134" t="s">
        <v>289</v>
      </c>
      <c r="C122" s="143" t="s">
        <v>290</v>
      </c>
      <c r="D122" s="120" t="s">
        <v>10</v>
      </c>
      <c r="E122" s="121" t="s">
        <v>291</v>
      </c>
      <c r="F122" s="122">
        <v>3</v>
      </c>
      <c r="G122" s="122" t="s">
        <v>1711</v>
      </c>
      <c r="H122" s="123" t="s">
        <v>292</v>
      </c>
      <c r="I122" s="124"/>
      <c r="J122" s="125">
        <v>25</v>
      </c>
      <c r="K122" s="125"/>
      <c r="L122" s="125"/>
      <c r="M122" s="125"/>
      <c r="N122" s="125"/>
      <c r="O122" s="125">
        <f t="shared" si="5"/>
        <v>25</v>
      </c>
      <c r="P122" s="125"/>
      <c r="Q122" s="125"/>
      <c r="R122" s="125">
        <v>3</v>
      </c>
      <c r="S122" s="125"/>
      <c r="T122" s="126"/>
      <c r="U122" s="258"/>
      <c r="X122" s="267"/>
    </row>
    <row r="123" spans="1:24" s="7" customFormat="1" ht="26.25" customHeight="1" x14ac:dyDescent="0.2">
      <c r="A123" s="7">
        <f t="shared" si="4"/>
        <v>119</v>
      </c>
      <c r="B123" s="118" t="s">
        <v>199</v>
      </c>
      <c r="C123" s="119" t="s">
        <v>200</v>
      </c>
      <c r="D123" s="120" t="s">
        <v>10</v>
      </c>
      <c r="E123" s="148" t="s">
        <v>201</v>
      </c>
      <c r="F123" s="149">
        <v>8</v>
      </c>
      <c r="G123" s="149" t="s">
        <v>1711</v>
      </c>
      <c r="H123" s="123" t="s">
        <v>202</v>
      </c>
      <c r="I123" s="124">
        <v>1989</v>
      </c>
      <c r="J123" s="125">
        <v>39</v>
      </c>
      <c r="K123" s="125"/>
      <c r="L123" s="125"/>
      <c r="M123" s="125"/>
      <c r="N123" s="125"/>
      <c r="O123" s="125">
        <f t="shared" si="5"/>
        <v>39</v>
      </c>
      <c r="P123" s="125"/>
      <c r="Q123" s="125"/>
      <c r="R123" s="125"/>
      <c r="S123" s="125"/>
      <c r="T123" s="126"/>
      <c r="U123" s="129"/>
      <c r="X123" s="267"/>
    </row>
    <row r="124" spans="1:24" s="7" customFormat="1" ht="18" customHeight="1" x14ac:dyDescent="0.2">
      <c r="A124" s="7">
        <f t="shared" si="4"/>
        <v>120</v>
      </c>
      <c r="B124" s="130" t="s">
        <v>1731</v>
      </c>
      <c r="C124" s="135">
        <v>469</v>
      </c>
      <c r="D124" s="120" t="s">
        <v>10</v>
      </c>
      <c r="E124" s="121" t="s">
        <v>1732</v>
      </c>
      <c r="F124" s="122">
        <v>1</v>
      </c>
      <c r="G124" s="122" t="s">
        <v>1712</v>
      </c>
      <c r="H124" s="131">
        <v>1956</v>
      </c>
      <c r="I124" s="132"/>
      <c r="J124" s="125">
        <v>11</v>
      </c>
      <c r="K124" s="125"/>
      <c r="L124" s="125"/>
      <c r="M124" s="125"/>
      <c r="N124" s="125"/>
      <c r="O124" s="125">
        <f t="shared" si="5"/>
        <v>11</v>
      </c>
      <c r="P124" s="125"/>
      <c r="Q124" s="125"/>
      <c r="R124" s="125"/>
      <c r="S124" s="125"/>
      <c r="T124" s="126"/>
      <c r="U124" s="139"/>
      <c r="X124" s="267"/>
    </row>
    <row r="125" spans="1:24" s="7" customFormat="1" ht="18" customHeight="1" x14ac:dyDescent="0.2">
      <c r="A125" s="7">
        <f t="shared" si="4"/>
        <v>121</v>
      </c>
      <c r="B125" s="130" t="s">
        <v>1733</v>
      </c>
      <c r="C125" s="135">
        <v>470</v>
      </c>
      <c r="D125" s="120" t="s">
        <v>10</v>
      </c>
      <c r="E125" s="121" t="s">
        <v>1734</v>
      </c>
      <c r="F125" s="122">
        <v>1</v>
      </c>
      <c r="G125" s="122" t="s">
        <v>1712</v>
      </c>
      <c r="H125" s="131">
        <v>1956</v>
      </c>
      <c r="I125" s="132"/>
      <c r="J125" s="125">
        <v>7</v>
      </c>
      <c r="K125" s="125"/>
      <c r="L125" s="125"/>
      <c r="M125" s="125"/>
      <c r="N125" s="125"/>
      <c r="O125" s="125">
        <f t="shared" si="5"/>
        <v>7</v>
      </c>
      <c r="P125" s="125"/>
      <c r="Q125" s="125"/>
      <c r="R125" s="125"/>
      <c r="S125" s="125"/>
      <c r="T125" s="126"/>
      <c r="U125" s="139"/>
      <c r="X125" s="267"/>
    </row>
    <row r="126" spans="1:24" s="7" customFormat="1" ht="21.75" customHeight="1" x14ac:dyDescent="0.2">
      <c r="A126" s="7">
        <f t="shared" si="4"/>
        <v>122</v>
      </c>
      <c r="B126" s="130" t="s">
        <v>203</v>
      </c>
      <c r="C126" s="150" t="s">
        <v>204</v>
      </c>
      <c r="D126" s="120" t="s">
        <v>10</v>
      </c>
      <c r="E126" s="121" t="s">
        <v>205</v>
      </c>
      <c r="F126" s="122">
        <v>4</v>
      </c>
      <c r="G126" s="122" t="s">
        <v>1712</v>
      </c>
      <c r="H126" s="131">
        <v>1960</v>
      </c>
      <c r="I126" s="132"/>
      <c r="J126" s="125">
        <v>22</v>
      </c>
      <c r="K126" s="125"/>
      <c r="L126" s="125"/>
      <c r="M126" s="125"/>
      <c r="N126" s="125"/>
      <c r="O126" s="125">
        <f t="shared" si="5"/>
        <v>22</v>
      </c>
      <c r="P126" s="125"/>
      <c r="Q126" s="125"/>
      <c r="R126" s="125"/>
      <c r="S126" s="125"/>
      <c r="T126" s="126"/>
      <c r="U126" s="151"/>
      <c r="X126" s="267"/>
    </row>
    <row r="127" spans="1:24" s="7" customFormat="1" ht="24.75" customHeight="1" x14ac:dyDescent="0.2">
      <c r="A127" s="7">
        <f t="shared" si="4"/>
        <v>123</v>
      </c>
      <c r="B127" s="118" t="s">
        <v>206</v>
      </c>
      <c r="C127" s="147" t="s">
        <v>1616</v>
      </c>
      <c r="D127" s="120" t="s">
        <v>10</v>
      </c>
      <c r="E127" s="121" t="s">
        <v>207</v>
      </c>
      <c r="F127" s="122">
        <v>5</v>
      </c>
      <c r="G127" s="122" t="s">
        <v>1706</v>
      </c>
      <c r="H127" s="123">
        <v>1950</v>
      </c>
      <c r="I127" s="124">
        <v>2004</v>
      </c>
      <c r="J127" s="125">
        <v>144</v>
      </c>
      <c r="K127" s="125"/>
      <c r="L127" s="125"/>
      <c r="M127" s="125"/>
      <c r="N127" s="125"/>
      <c r="O127" s="125">
        <f t="shared" si="5"/>
        <v>144</v>
      </c>
      <c r="P127" s="125">
        <v>146</v>
      </c>
      <c r="Q127" s="125"/>
      <c r="R127" s="125">
        <v>2</v>
      </c>
      <c r="S127" s="125"/>
      <c r="T127" s="126"/>
      <c r="U127" s="152"/>
      <c r="X127" s="267"/>
    </row>
    <row r="128" spans="1:24" s="7" customFormat="1" ht="18" customHeight="1" x14ac:dyDescent="0.2">
      <c r="A128" s="7">
        <f t="shared" si="4"/>
        <v>124</v>
      </c>
      <c r="B128" s="153" t="s">
        <v>208</v>
      </c>
      <c r="C128" s="150" t="s">
        <v>209</v>
      </c>
      <c r="D128" s="120" t="s">
        <v>10</v>
      </c>
      <c r="E128" s="121" t="s">
        <v>210</v>
      </c>
      <c r="F128" s="122">
        <v>4</v>
      </c>
      <c r="G128" s="122" t="s">
        <v>1711</v>
      </c>
      <c r="H128" s="123">
        <v>1920</v>
      </c>
      <c r="I128" s="124">
        <v>1998</v>
      </c>
      <c r="J128" s="125">
        <v>50</v>
      </c>
      <c r="K128" s="125"/>
      <c r="L128" s="125"/>
      <c r="M128" s="125"/>
      <c r="N128" s="125"/>
      <c r="O128" s="125">
        <f t="shared" si="5"/>
        <v>50</v>
      </c>
      <c r="P128" s="125"/>
      <c r="Q128" s="125"/>
      <c r="R128" s="125">
        <v>1</v>
      </c>
      <c r="S128" s="125"/>
      <c r="T128" s="126"/>
      <c r="U128" s="129"/>
      <c r="X128" s="267"/>
    </row>
    <row r="129" spans="1:24" s="7" customFormat="1" ht="18" customHeight="1" x14ac:dyDescent="0.2">
      <c r="A129" s="7">
        <f t="shared" si="4"/>
        <v>125</v>
      </c>
      <c r="B129" s="118" t="s">
        <v>211</v>
      </c>
      <c r="C129" s="119" t="s">
        <v>212</v>
      </c>
      <c r="D129" s="120" t="s">
        <v>10</v>
      </c>
      <c r="E129" s="121" t="s">
        <v>213</v>
      </c>
      <c r="F129" s="122">
        <v>2</v>
      </c>
      <c r="G129" s="122" t="s">
        <v>1711</v>
      </c>
      <c r="H129" s="123">
        <v>1920</v>
      </c>
      <c r="I129" s="124">
        <v>1995</v>
      </c>
      <c r="J129" s="125">
        <v>25</v>
      </c>
      <c r="K129" s="125"/>
      <c r="L129" s="125"/>
      <c r="M129" s="125"/>
      <c r="N129" s="125"/>
      <c r="O129" s="125">
        <f t="shared" si="5"/>
        <v>25</v>
      </c>
      <c r="P129" s="125"/>
      <c r="Q129" s="125"/>
      <c r="R129" s="125"/>
      <c r="S129" s="125"/>
      <c r="T129" s="126"/>
      <c r="U129" s="129"/>
      <c r="X129" s="267"/>
    </row>
    <row r="130" spans="1:24" s="7" customFormat="1" ht="18" customHeight="1" x14ac:dyDescent="0.2">
      <c r="A130" s="7">
        <f t="shared" si="4"/>
        <v>126</v>
      </c>
      <c r="B130" s="118" t="s">
        <v>214</v>
      </c>
      <c r="C130" s="119" t="s">
        <v>215</v>
      </c>
      <c r="D130" s="120" t="s">
        <v>10</v>
      </c>
      <c r="E130" s="121" t="s">
        <v>216</v>
      </c>
      <c r="F130" s="122">
        <v>3</v>
      </c>
      <c r="G130" s="122" t="s">
        <v>1711</v>
      </c>
      <c r="H130" s="123">
        <v>1920</v>
      </c>
      <c r="I130" s="124">
        <v>1999</v>
      </c>
      <c r="J130" s="125">
        <v>43</v>
      </c>
      <c r="K130" s="125"/>
      <c r="L130" s="125"/>
      <c r="M130" s="125"/>
      <c r="N130" s="125"/>
      <c r="O130" s="125">
        <f t="shared" si="5"/>
        <v>43</v>
      </c>
      <c r="P130" s="125"/>
      <c r="Q130" s="125"/>
      <c r="R130" s="125">
        <v>1</v>
      </c>
      <c r="S130" s="125"/>
      <c r="T130" s="126"/>
      <c r="U130" s="129"/>
      <c r="X130" s="267"/>
    </row>
    <row r="131" spans="1:24" s="7" customFormat="1" ht="46.5" customHeight="1" x14ac:dyDescent="0.2">
      <c r="A131" s="7">
        <f t="shared" si="4"/>
        <v>127</v>
      </c>
      <c r="B131" s="118" t="s">
        <v>217</v>
      </c>
      <c r="C131" s="119" t="s">
        <v>218</v>
      </c>
      <c r="D131" s="120" t="s">
        <v>10</v>
      </c>
      <c r="E131" s="121" t="s">
        <v>219</v>
      </c>
      <c r="F131" s="122">
        <v>2</v>
      </c>
      <c r="G131" s="122" t="s">
        <v>1677</v>
      </c>
      <c r="H131" s="123">
        <v>1923</v>
      </c>
      <c r="I131" s="124">
        <v>1998</v>
      </c>
      <c r="J131" s="125">
        <v>37</v>
      </c>
      <c r="K131" s="125"/>
      <c r="L131" s="125"/>
      <c r="M131" s="125"/>
      <c r="N131" s="125"/>
      <c r="O131" s="125">
        <f t="shared" si="5"/>
        <v>37</v>
      </c>
      <c r="P131" s="125"/>
      <c r="Q131" s="125"/>
      <c r="R131" s="125">
        <v>7</v>
      </c>
      <c r="S131" s="125">
        <v>1</v>
      </c>
      <c r="T131" s="126"/>
      <c r="U131" s="154" t="s">
        <v>1628</v>
      </c>
      <c r="X131" s="267"/>
    </row>
    <row r="132" spans="1:24" s="7" customFormat="1" ht="18" customHeight="1" x14ac:dyDescent="0.2">
      <c r="A132" s="7">
        <f t="shared" si="4"/>
        <v>128</v>
      </c>
      <c r="B132" s="118" t="s">
        <v>220</v>
      </c>
      <c r="C132" s="119">
        <v>492</v>
      </c>
      <c r="D132" s="120" t="s">
        <v>10</v>
      </c>
      <c r="E132" s="121" t="s">
        <v>221</v>
      </c>
      <c r="F132" s="122">
        <v>1</v>
      </c>
      <c r="G132" s="122" t="s">
        <v>1677</v>
      </c>
      <c r="H132" s="123">
        <v>1923</v>
      </c>
      <c r="I132" s="124">
        <v>1996</v>
      </c>
      <c r="J132" s="125">
        <v>12</v>
      </c>
      <c r="K132" s="125"/>
      <c r="L132" s="125"/>
      <c r="M132" s="125"/>
      <c r="N132" s="125"/>
      <c r="O132" s="125">
        <f t="shared" si="5"/>
        <v>12</v>
      </c>
      <c r="P132" s="125"/>
      <c r="Q132" s="125"/>
      <c r="R132" s="125"/>
      <c r="S132" s="125"/>
      <c r="T132" s="126"/>
      <c r="U132" s="155"/>
      <c r="X132" s="267"/>
    </row>
    <row r="133" spans="1:24" s="7" customFormat="1" ht="18" customHeight="1" x14ac:dyDescent="0.2">
      <c r="A133" s="7">
        <f t="shared" si="4"/>
        <v>129</v>
      </c>
      <c r="B133" s="118" t="s">
        <v>222</v>
      </c>
      <c r="C133" s="119">
        <v>493</v>
      </c>
      <c r="D133" s="120" t="s">
        <v>10</v>
      </c>
      <c r="E133" s="121" t="s">
        <v>223</v>
      </c>
      <c r="F133" s="122">
        <v>1</v>
      </c>
      <c r="G133" s="122" t="s">
        <v>1677</v>
      </c>
      <c r="H133" s="123">
        <v>1923</v>
      </c>
      <c r="I133" s="124">
        <v>1996</v>
      </c>
      <c r="J133" s="125">
        <v>12</v>
      </c>
      <c r="K133" s="125"/>
      <c r="L133" s="125"/>
      <c r="M133" s="125"/>
      <c r="N133" s="125"/>
      <c r="O133" s="125">
        <f t="shared" si="5"/>
        <v>12</v>
      </c>
      <c r="P133" s="125"/>
      <c r="Q133" s="125"/>
      <c r="R133" s="125"/>
      <c r="S133" s="125"/>
      <c r="T133" s="126"/>
      <c r="U133" s="155"/>
      <c r="X133" s="267"/>
    </row>
    <row r="134" spans="1:24" s="7" customFormat="1" ht="18" customHeight="1" x14ac:dyDescent="0.2">
      <c r="A134" s="7">
        <f t="shared" si="4"/>
        <v>130</v>
      </c>
      <c r="B134" s="118" t="s">
        <v>224</v>
      </c>
      <c r="C134" s="119">
        <v>494</v>
      </c>
      <c r="D134" s="120" t="s">
        <v>10</v>
      </c>
      <c r="E134" s="121" t="s">
        <v>225</v>
      </c>
      <c r="F134" s="122">
        <v>1</v>
      </c>
      <c r="G134" s="122" t="s">
        <v>1677</v>
      </c>
      <c r="H134" s="123">
        <v>1923</v>
      </c>
      <c r="I134" s="124">
        <v>1993</v>
      </c>
      <c r="J134" s="125">
        <v>20</v>
      </c>
      <c r="K134" s="125"/>
      <c r="L134" s="125"/>
      <c r="M134" s="125"/>
      <c r="N134" s="125"/>
      <c r="O134" s="125">
        <f t="shared" ref="O134:O150" si="6">SUM(J134:N134)</f>
        <v>20</v>
      </c>
      <c r="P134" s="125"/>
      <c r="Q134" s="125"/>
      <c r="R134" s="125"/>
      <c r="S134" s="125"/>
      <c r="T134" s="126"/>
      <c r="U134" s="129"/>
      <c r="X134" s="267"/>
    </row>
    <row r="135" spans="1:24" s="7" customFormat="1" ht="18" customHeight="1" x14ac:dyDescent="0.2">
      <c r="A135" s="7">
        <f t="shared" si="4"/>
        <v>131</v>
      </c>
      <c r="B135" s="118" t="s">
        <v>226</v>
      </c>
      <c r="C135" s="119">
        <v>495</v>
      </c>
      <c r="D135" s="120" t="s">
        <v>10</v>
      </c>
      <c r="E135" s="121" t="s">
        <v>227</v>
      </c>
      <c r="F135" s="122">
        <v>1</v>
      </c>
      <c r="G135" s="122" t="s">
        <v>1677</v>
      </c>
      <c r="H135" s="123">
        <v>1923</v>
      </c>
      <c r="I135" s="124">
        <v>1991</v>
      </c>
      <c r="J135" s="125">
        <v>15</v>
      </c>
      <c r="K135" s="125"/>
      <c r="L135" s="125"/>
      <c r="M135" s="125"/>
      <c r="N135" s="125"/>
      <c r="O135" s="125">
        <f t="shared" si="6"/>
        <v>15</v>
      </c>
      <c r="P135" s="125"/>
      <c r="Q135" s="125"/>
      <c r="R135" s="125">
        <v>1</v>
      </c>
      <c r="S135" s="125"/>
      <c r="T135" s="126"/>
      <c r="U135" s="129"/>
      <c r="X135" s="267"/>
    </row>
    <row r="136" spans="1:24" s="7" customFormat="1" ht="18" customHeight="1" x14ac:dyDescent="0.2">
      <c r="A136" s="7">
        <f t="shared" si="4"/>
        <v>132</v>
      </c>
      <c r="B136" s="118" t="s">
        <v>228</v>
      </c>
      <c r="C136" s="119">
        <v>496</v>
      </c>
      <c r="D136" s="120" t="s">
        <v>10</v>
      </c>
      <c r="E136" s="121" t="s">
        <v>229</v>
      </c>
      <c r="F136" s="122">
        <v>1</v>
      </c>
      <c r="G136" s="122" t="s">
        <v>1677</v>
      </c>
      <c r="H136" s="123">
        <v>1923</v>
      </c>
      <c r="I136" s="124">
        <v>1990</v>
      </c>
      <c r="J136" s="125">
        <v>13</v>
      </c>
      <c r="K136" s="125"/>
      <c r="L136" s="125"/>
      <c r="M136" s="125"/>
      <c r="N136" s="125"/>
      <c r="O136" s="125">
        <f t="shared" si="6"/>
        <v>13</v>
      </c>
      <c r="P136" s="125"/>
      <c r="Q136" s="125"/>
      <c r="R136" s="125">
        <v>1</v>
      </c>
      <c r="S136" s="125"/>
      <c r="T136" s="126"/>
      <c r="U136" s="129"/>
      <c r="X136" s="267"/>
    </row>
    <row r="137" spans="1:24" s="7" customFormat="1" ht="18" customHeight="1" x14ac:dyDescent="0.2">
      <c r="A137" s="7">
        <f t="shared" si="4"/>
        <v>133</v>
      </c>
      <c r="B137" s="118" t="s">
        <v>230</v>
      </c>
      <c r="C137" s="119">
        <v>497</v>
      </c>
      <c r="D137" s="120" t="s">
        <v>10</v>
      </c>
      <c r="E137" s="121" t="s">
        <v>231</v>
      </c>
      <c r="F137" s="122">
        <v>1</v>
      </c>
      <c r="G137" s="122" t="s">
        <v>1677</v>
      </c>
      <c r="H137" s="123">
        <v>1923</v>
      </c>
      <c r="I137" s="124">
        <v>1990</v>
      </c>
      <c r="J137" s="125">
        <v>13</v>
      </c>
      <c r="K137" s="125"/>
      <c r="L137" s="125"/>
      <c r="M137" s="125"/>
      <c r="N137" s="125"/>
      <c r="O137" s="125">
        <f t="shared" si="6"/>
        <v>13</v>
      </c>
      <c r="P137" s="125"/>
      <c r="Q137" s="125"/>
      <c r="R137" s="125">
        <v>1</v>
      </c>
      <c r="S137" s="125"/>
      <c r="T137" s="126"/>
      <c r="U137" s="129"/>
      <c r="X137" s="267"/>
    </row>
    <row r="138" spans="1:24" s="7" customFormat="1" ht="24.75" customHeight="1" x14ac:dyDescent="0.2">
      <c r="A138" s="7">
        <f t="shared" si="4"/>
        <v>134</v>
      </c>
      <c r="B138" s="118" t="s">
        <v>232</v>
      </c>
      <c r="C138" s="156" t="s">
        <v>233</v>
      </c>
      <c r="D138" s="120" t="s">
        <v>10</v>
      </c>
      <c r="E138" s="121" t="s">
        <v>234</v>
      </c>
      <c r="F138" s="122">
        <v>10</v>
      </c>
      <c r="G138" s="122" t="s">
        <v>1683</v>
      </c>
      <c r="H138" s="123" t="s">
        <v>235</v>
      </c>
      <c r="I138" s="124">
        <v>1977</v>
      </c>
      <c r="J138" s="125">
        <v>102</v>
      </c>
      <c r="K138" s="125"/>
      <c r="L138" s="125"/>
      <c r="M138" s="125"/>
      <c r="N138" s="125"/>
      <c r="O138" s="125">
        <f t="shared" si="6"/>
        <v>102</v>
      </c>
      <c r="P138" s="125"/>
      <c r="Q138" s="125"/>
      <c r="R138" s="125">
        <v>4</v>
      </c>
      <c r="S138" s="125"/>
      <c r="T138" s="126"/>
      <c r="U138" s="129"/>
      <c r="X138" s="267"/>
    </row>
    <row r="139" spans="1:24" s="7" customFormat="1" ht="18" customHeight="1" x14ac:dyDescent="0.2">
      <c r="A139" s="7">
        <f t="shared" si="4"/>
        <v>135</v>
      </c>
      <c r="B139" s="118" t="s">
        <v>236</v>
      </c>
      <c r="C139" s="119" t="s">
        <v>237</v>
      </c>
      <c r="D139" s="120" t="s">
        <v>10</v>
      </c>
      <c r="E139" s="121" t="s">
        <v>238</v>
      </c>
      <c r="F139" s="122">
        <v>2</v>
      </c>
      <c r="G139" s="122" t="s">
        <v>1672</v>
      </c>
      <c r="H139" s="123">
        <v>1986</v>
      </c>
      <c r="I139" s="124"/>
      <c r="J139" s="125">
        <v>32</v>
      </c>
      <c r="K139" s="125"/>
      <c r="L139" s="125"/>
      <c r="M139" s="125"/>
      <c r="N139" s="125"/>
      <c r="O139" s="125">
        <f t="shared" si="6"/>
        <v>32</v>
      </c>
      <c r="P139" s="125">
        <v>32</v>
      </c>
      <c r="Q139" s="125"/>
      <c r="R139" s="125"/>
      <c r="S139" s="125"/>
      <c r="T139" s="126"/>
      <c r="U139" s="129"/>
      <c r="X139" s="267"/>
    </row>
    <row r="140" spans="1:24" s="7" customFormat="1" ht="18" customHeight="1" x14ac:dyDescent="0.2">
      <c r="A140" s="7">
        <f t="shared" si="4"/>
        <v>136</v>
      </c>
      <c r="B140" s="118" t="s">
        <v>239</v>
      </c>
      <c r="C140" s="119" t="s">
        <v>240</v>
      </c>
      <c r="D140" s="120" t="s">
        <v>10</v>
      </c>
      <c r="E140" s="121" t="s">
        <v>241</v>
      </c>
      <c r="F140" s="122">
        <v>8</v>
      </c>
      <c r="G140" s="122" t="s">
        <v>1683</v>
      </c>
      <c r="H140" s="123">
        <v>1910</v>
      </c>
      <c r="I140" s="124">
        <v>1986</v>
      </c>
      <c r="J140" s="125">
        <v>100</v>
      </c>
      <c r="K140" s="125"/>
      <c r="L140" s="125"/>
      <c r="M140" s="125"/>
      <c r="N140" s="125"/>
      <c r="O140" s="125">
        <f t="shared" si="6"/>
        <v>100</v>
      </c>
      <c r="P140" s="125"/>
      <c r="Q140" s="125"/>
      <c r="R140" s="125">
        <v>1</v>
      </c>
      <c r="S140" s="125"/>
      <c r="T140" s="126"/>
      <c r="U140" s="129"/>
      <c r="X140" s="267"/>
    </row>
    <row r="141" spans="1:24" s="7" customFormat="1" ht="24" customHeight="1" x14ac:dyDescent="0.2">
      <c r="A141" s="7">
        <f t="shared" si="4"/>
        <v>137</v>
      </c>
      <c r="B141" s="118" t="s">
        <v>242</v>
      </c>
      <c r="C141" s="119" t="s">
        <v>243</v>
      </c>
      <c r="D141" s="120" t="s">
        <v>10</v>
      </c>
      <c r="E141" s="121" t="s">
        <v>244</v>
      </c>
      <c r="F141" s="122">
        <v>2</v>
      </c>
      <c r="G141" s="122" t="s">
        <v>1712</v>
      </c>
      <c r="H141" s="123">
        <v>1999</v>
      </c>
      <c r="I141" s="124"/>
      <c r="J141" s="125">
        <v>1</v>
      </c>
      <c r="K141" s="141"/>
      <c r="L141" s="141"/>
      <c r="M141" s="125">
        <v>14</v>
      </c>
      <c r="N141" s="141"/>
      <c r="O141" s="125">
        <f t="shared" si="6"/>
        <v>15</v>
      </c>
      <c r="P141" s="125"/>
      <c r="Q141" s="125"/>
      <c r="R141" s="125"/>
      <c r="S141" s="125">
        <v>1</v>
      </c>
      <c r="T141" s="126"/>
      <c r="U141" s="128" t="s">
        <v>1643</v>
      </c>
      <c r="X141" s="267"/>
    </row>
    <row r="142" spans="1:24" s="7" customFormat="1" ht="18" customHeight="1" x14ac:dyDescent="0.2">
      <c r="A142" s="7">
        <f t="shared" si="4"/>
        <v>138</v>
      </c>
      <c r="B142" s="134" t="s">
        <v>245</v>
      </c>
      <c r="C142" s="135">
        <v>521</v>
      </c>
      <c r="D142" s="120" t="s">
        <v>10</v>
      </c>
      <c r="E142" s="121" t="s">
        <v>246</v>
      </c>
      <c r="F142" s="122">
        <v>1</v>
      </c>
      <c r="G142" s="122" t="s">
        <v>1712</v>
      </c>
      <c r="H142" s="123">
        <v>1995</v>
      </c>
      <c r="I142" s="124"/>
      <c r="J142" s="125">
        <v>28</v>
      </c>
      <c r="K142" s="125"/>
      <c r="L142" s="125"/>
      <c r="M142" s="125"/>
      <c r="N142" s="125"/>
      <c r="O142" s="125">
        <f t="shared" si="6"/>
        <v>28</v>
      </c>
      <c r="P142" s="125">
        <v>28</v>
      </c>
      <c r="Q142" s="125"/>
      <c r="R142" s="125"/>
      <c r="S142" s="125"/>
      <c r="T142" s="126"/>
      <c r="U142" s="129"/>
      <c r="X142" s="267"/>
    </row>
    <row r="143" spans="1:24" s="7" customFormat="1" ht="21" customHeight="1" x14ac:dyDescent="0.2">
      <c r="A143" s="7">
        <f t="shared" si="4"/>
        <v>139</v>
      </c>
      <c r="B143" s="130" t="s">
        <v>247</v>
      </c>
      <c r="C143" s="150" t="s">
        <v>1773</v>
      </c>
      <c r="D143" s="120" t="s">
        <v>10</v>
      </c>
      <c r="E143" s="121" t="s">
        <v>248</v>
      </c>
      <c r="F143" s="122">
        <v>4</v>
      </c>
      <c r="G143" s="122" t="s">
        <v>1679</v>
      </c>
      <c r="H143" s="123">
        <v>1998</v>
      </c>
      <c r="I143" s="124"/>
      <c r="J143" s="125"/>
      <c r="K143" s="125"/>
      <c r="L143" s="125">
        <v>73</v>
      </c>
      <c r="M143" s="125"/>
      <c r="N143" s="125"/>
      <c r="O143" s="125">
        <f t="shared" si="6"/>
        <v>73</v>
      </c>
      <c r="P143" s="125">
        <v>73</v>
      </c>
      <c r="Q143" s="125"/>
      <c r="R143" s="125"/>
      <c r="S143" s="125"/>
      <c r="T143" s="126"/>
      <c r="U143" s="128" t="s">
        <v>249</v>
      </c>
      <c r="X143" s="267"/>
    </row>
    <row r="144" spans="1:24" s="7" customFormat="1" ht="18" customHeight="1" x14ac:dyDescent="0.2">
      <c r="A144" s="7">
        <f t="shared" si="4"/>
        <v>140</v>
      </c>
      <c r="B144" s="130" t="s">
        <v>250</v>
      </c>
      <c r="C144" s="150" t="s">
        <v>251</v>
      </c>
      <c r="D144" s="120" t="s">
        <v>10</v>
      </c>
      <c r="E144" s="121" t="s">
        <v>252</v>
      </c>
      <c r="F144" s="122">
        <v>2</v>
      </c>
      <c r="G144" s="122" t="s">
        <v>1709</v>
      </c>
      <c r="H144" s="123">
        <v>1997</v>
      </c>
      <c r="I144" s="124"/>
      <c r="J144" s="125">
        <v>72</v>
      </c>
      <c r="K144" s="125"/>
      <c r="L144" s="125"/>
      <c r="M144" s="125"/>
      <c r="N144" s="125"/>
      <c r="O144" s="125">
        <f t="shared" si="6"/>
        <v>72</v>
      </c>
      <c r="P144" s="125">
        <v>72</v>
      </c>
      <c r="Q144" s="125"/>
      <c r="R144" s="125"/>
      <c r="S144" s="125"/>
      <c r="T144" s="126"/>
      <c r="U144" s="129"/>
      <c r="X144" s="267"/>
    </row>
    <row r="145" spans="1:24" s="7" customFormat="1" ht="18" customHeight="1" x14ac:dyDescent="0.2">
      <c r="A145" s="7">
        <f t="shared" si="4"/>
        <v>141</v>
      </c>
      <c r="B145" s="130" t="s">
        <v>253</v>
      </c>
      <c r="C145" s="150" t="s">
        <v>254</v>
      </c>
      <c r="D145" s="120" t="s">
        <v>10</v>
      </c>
      <c r="E145" s="121" t="s">
        <v>255</v>
      </c>
      <c r="F145" s="122">
        <v>2</v>
      </c>
      <c r="G145" s="122" t="s">
        <v>1709</v>
      </c>
      <c r="H145" s="123">
        <v>1998</v>
      </c>
      <c r="I145" s="124"/>
      <c r="J145" s="125">
        <v>90</v>
      </c>
      <c r="K145" s="125"/>
      <c r="L145" s="125"/>
      <c r="M145" s="125"/>
      <c r="N145" s="125"/>
      <c r="O145" s="125">
        <f t="shared" si="6"/>
        <v>90</v>
      </c>
      <c r="P145" s="125">
        <v>90</v>
      </c>
      <c r="Q145" s="125"/>
      <c r="R145" s="125"/>
      <c r="S145" s="125"/>
      <c r="T145" s="126"/>
      <c r="U145" s="129"/>
      <c r="X145" s="267"/>
    </row>
    <row r="146" spans="1:24" s="7" customFormat="1" ht="18" customHeight="1" x14ac:dyDescent="0.2">
      <c r="A146" s="7">
        <f t="shared" si="4"/>
        <v>142</v>
      </c>
      <c r="B146" s="134" t="s">
        <v>256</v>
      </c>
      <c r="C146" s="135">
        <v>531</v>
      </c>
      <c r="D146" s="120" t="s">
        <v>10</v>
      </c>
      <c r="E146" s="121" t="s">
        <v>257</v>
      </c>
      <c r="F146" s="122">
        <v>1</v>
      </c>
      <c r="G146" s="122" t="s">
        <v>1707</v>
      </c>
      <c r="H146" s="123">
        <v>1951</v>
      </c>
      <c r="I146" s="124"/>
      <c r="J146" s="125"/>
      <c r="K146" s="125"/>
      <c r="L146" s="125">
        <v>25</v>
      </c>
      <c r="M146" s="125"/>
      <c r="N146" s="125"/>
      <c r="O146" s="125">
        <f t="shared" si="6"/>
        <v>25</v>
      </c>
      <c r="P146" s="125"/>
      <c r="Q146" s="125"/>
      <c r="R146" s="125"/>
      <c r="S146" s="125"/>
      <c r="T146" s="126"/>
      <c r="U146" s="129" t="s">
        <v>258</v>
      </c>
      <c r="X146" s="267"/>
    </row>
    <row r="147" spans="1:24" s="7" customFormat="1" ht="18" customHeight="1" x14ac:dyDescent="0.2">
      <c r="A147" s="7">
        <f t="shared" si="4"/>
        <v>143</v>
      </c>
      <c r="B147" s="157" t="s">
        <v>259</v>
      </c>
      <c r="C147" s="158">
        <v>532</v>
      </c>
      <c r="D147" s="159" t="s">
        <v>10</v>
      </c>
      <c r="E147" s="160" t="s">
        <v>260</v>
      </c>
      <c r="F147" s="161">
        <v>1</v>
      </c>
      <c r="G147" s="161" t="s">
        <v>1707</v>
      </c>
      <c r="H147" s="162">
        <v>1956</v>
      </c>
      <c r="I147" s="163"/>
      <c r="J147" s="164"/>
      <c r="K147" s="164"/>
      <c r="L147" s="164">
        <v>24</v>
      </c>
      <c r="M147" s="164"/>
      <c r="N147" s="164"/>
      <c r="O147" s="125">
        <f t="shared" si="6"/>
        <v>24</v>
      </c>
      <c r="P147" s="164"/>
      <c r="Q147" s="164"/>
      <c r="R147" s="164"/>
      <c r="S147" s="164"/>
      <c r="T147" s="165"/>
      <c r="U147" s="129" t="s">
        <v>258</v>
      </c>
      <c r="X147" s="267"/>
    </row>
    <row r="148" spans="1:24" s="7" customFormat="1" ht="23.25" customHeight="1" x14ac:dyDescent="0.2">
      <c r="A148" s="7">
        <f t="shared" si="4"/>
        <v>144</v>
      </c>
      <c r="B148" s="157" t="s">
        <v>1636</v>
      </c>
      <c r="C148" s="158">
        <v>534</v>
      </c>
      <c r="D148" s="159" t="s">
        <v>10</v>
      </c>
      <c r="E148" s="160" t="s">
        <v>1635</v>
      </c>
      <c r="F148" s="161"/>
      <c r="G148" s="161" t="s">
        <v>1674</v>
      </c>
      <c r="H148" s="162">
        <v>1970</v>
      </c>
      <c r="I148" s="163"/>
      <c r="J148" s="164"/>
      <c r="K148" s="164"/>
      <c r="L148" s="164"/>
      <c r="M148" s="164"/>
      <c r="N148" s="164"/>
      <c r="O148" s="125">
        <f t="shared" si="6"/>
        <v>0</v>
      </c>
      <c r="P148" s="164"/>
      <c r="Q148" s="164"/>
      <c r="R148" s="164"/>
      <c r="S148" s="164"/>
      <c r="T148" s="165">
        <v>1</v>
      </c>
      <c r="U148" s="128" t="s">
        <v>1637</v>
      </c>
      <c r="X148" s="267"/>
    </row>
    <row r="149" spans="1:24" s="7" customFormat="1" ht="33.75" x14ac:dyDescent="0.2">
      <c r="A149" s="7">
        <f t="shared" si="4"/>
        <v>145</v>
      </c>
      <c r="B149" s="134" t="s">
        <v>261</v>
      </c>
      <c r="C149" s="166" t="s">
        <v>262</v>
      </c>
      <c r="D149" s="137" t="s">
        <v>10</v>
      </c>
      <c r="E149" s="148" t="s">
        <v>263</v>
      </c>
      <c r="F149" s="149">
        <v>2</v>
      </c>
      <c r="G149" s="149" t="s">
        <v>1676</v>
      </c>
      <c r="H149" s="123">
        <v>2015</v>
      </c>
      <c r="I149" s="124"/>
      <c r="J149" s="125"/>
      <c r="K149" s="125">
        <v>33</v>
      </c>
      <c r="L149" s="125"/>
      <c r="M149" s="125"/>
      <c r="N149" s="125"/>
      <c r="O149" s="125">
        <f t="shared" si="6"/>
        <v>33</v>
      </c>
      <c r="P149" s="125">
        <v>33</v>
      </c>
      <c r="Q149" s="125"/>
      <c r="R149" s="125">
        <v>7</v>
      </c>
      <c r="S149" s="125">
        <f>33</f>
        <v>33</v>
      </c>
      <c r="T149" s="126"/>
      <c r="U149" s="128" t="s">
        <v>1768</v>
      </c>
      <c r="X149" s="267"/>
    </row>
    <row r="150" spans="1:24" s="7" customFormat="1" ht="18" customHeight="1" thickBot="1" x14ac:dyDescent="0.25">
      <c r="A150" s="7">
        <f t="shared" si="4"/>
        <v>146</v>
      </c>
      <c r="B150" s="134" t="s">
        <v>1630</v>
      </c>
      <c r="C150" s="150" t="s">
        <v>1629</v>
      </c>
      <c r="D150" s="120" t="s">
        <v>10</v>
      </c>
      <c r="E150" s="121" t="s">
        <v>917</v>
      </c>
      <c r="F150" s="122">
        <v>3</v>
      </c>
      <c r="G150" s="122" t="s">
        <v>1678</v>
      </c>
      <c r="H150" s="123">
        <v>2020</v>
      </c>
      <c r="I150" s="124"/>
      <c r="J150" s="125">
        <v>30</v>
      </c>
      <c r="K150" s="125">
        <v>77</v>
      </c>
      <c r="L150" s="125"/>
      <c r="M150" s="125"/>
      <c r="N150" s="125"/>
      <c r="O150" s="125">
        <f t="shared" si="6"/>
        <v>107</v>
      </c>
      <c r="P150" s="125">
        <v>107</v>
      </c>
      <c r="Q150" s="125"/>
      <c r="R150" s="125"/>
      <c r="S150" s="125"/>
      <c r="T150" s="126"/>
      <c r="U150" s="129"/>
      <c r="X150" s="267"/>
    </row>
    <row r="151" spans="1:24" s="7" customFormat="1" ht="18" customHeight="1" thickBot="1" x14ac:dyDescent="0.3">
      <c r="B151" s="29"/>
      <c r="C151" s="30"/>
      <c r="D151" s="31"/>
      <c r="E151" s="32" t="s">
        <v>317</v>
      </c>
      <c r="F151" s="106">
        <f t="shared" ref="F151" si="7">SUM(F5:F150)</f>
        <v>223</v>
      </c>
      <c r="G151" s="53"/>
      <c r="H151" s="32"/>
      <c r="I151" s="32"/>
      <c r="J151" s="106">
        <f t="shared" ref="J151:T151" si="8">SUM(J5:J150)</f>
        <v>3129</v>
      </c>
      <c r="K151" s="106">
        <f t="shared" si="8"/>
        <v>110</v>
      </c>
      <c r="L151" s="106">
        <f t="shared" si="8"/>
        <v>122</v>
      </c>
      <c r="M151" s="106">
        <f>SUM(M5:M150)</f>
        <v>78</v>
      </c>
      <c r="N151" s="106">
        <f t="shared" si="8"/>
        <v>0</v>
      </c>
      <c r="O151" s="106">
        <f t="shared" si="8"/>
        <v>3439</v>
      </c>
      <c r="P151" s="106">
        <f t="shared" si="8"/>
        <v>1355</v>
      </c>
      <c r="Q151" s="106">
        <f t="shared" si="8"/>
        <v>0</v>
      </c>
      <c r="R151" s="106">
        <f t="shared" si="8"/>
        <v>62</v>
      </c>
      <c r="S151" s="106">
        <f t="shared" si="8"/>
        <v>75</v>
      </c>
      <c r="T151" s="107">
        <f t="shared" si="8"/>
        <v>1</v>
      </c>
      <c r="U151" s="47"/>
    </row>
    <row r="153" spans="1:24" ht="8.25" customHeight="1" x14ac:dyDescent="0.25"/>
    <row r="154" spans="1:24" x14ac:dyDescent="0.25">
      <c r="B154" t="s">
        <v>1696</v>
      </c>
      <c r="D154" t="s">
        <v>1706</v>
      </c>
      <c r="E154" t="s">
        <v>1722</v>
      </c>
      <c r="H154" t="s">
        <v>1680</v>
      </c>
      <c r="I154" t="s">
        <v>1692</v>
      </c>
      <c r="L154" t="s">
        <v>1726</v>
      </c>
      <c r="M154" t="s">
        <v>1727</v>
      </c>
    </row>
    <row r="155" spans="1:24" x14ac:dyDescent="0.25">
      <c r="D155" t="s">
        <v>1678</v>
      </c>
      <c r="E155" t="s">
        <v>1690</v>
      </c>
      <c r="H155" t="s">
        <v>1715</v>
      </c>
      <c r="I155" t="s">
        <v>1684</v>
      </c>
      <c r="L155" t="s">
        <v>1711</v>
      </c>
      <c r="M155" t="s">
        <v>1713</v>
      </c>
    </row>
    <row r="156" spans="1:24" x14ac:dyDescent="0.25">
      <c r="D156" t="s">
        <v>1723</v>
      </c>
      <c r="E156" t="s">
        <v>1724</v>
      </c>
      <c r="H156" t="s">
        <v>1676</v>
      </c>
      <c r="I156" t="s">
        <v>1725</v>
      </c>
      <c r="L156" t="s">
        <v>1707</v>
      </c>
      <c r="M156" t="s">
        <v>1708</v>
      </c>
    </row>
    <row r="157" spans="1:24" x14ac:dyDescent="0.25">
      <c r="D157" t="s">
        <v>1712</v>
      </c>
      <c r="E157" t="s">
        <v>1714</v>
      </c>
      <c r="H157" t="s">
        <v>1674</v>
      </c>
      <c r="I157" t="s">
        <v>1687</v>
      </c>
      <c r="L157" t="s">
        <v>1681</v>
      </c>
      <c r="M157" t="s">
        <v>1693</v>
      </c>
    </row>
    <row r="158" spans="1:24" x14ac:dyDescent="0.25">
      <c r="D158" t="s">
        <v>1675</v>
      </c>
      <c r="E158" t="s">
        <v>1686</v>
      </c>
      <c r="H158" t="s">
        <v>1677</v>
      </c>
      <c r="I158" t="s">
        <v>1688</v>
      </c>
      <c r="L158" t="s">
        <v>1709</v>
      </c>
      <c r="M158" t="s">
        <v>1710</v>
      </c>
    </row>
    <row r="159" spans="1:24" x14ac:dyDescent="0.25">
      <c r="D159" t="s">
        <v>1672</v>
      </c>
      <c r="E159" t="s">
        <v>1685</v>
      </c>
      <c r="H159" t="s">
        <v>1673</v>
      </c>
      <c r="I159" t="s">
        <v>1689</v>
      </c>
      <c r="L159" t="s">
        <v>1682</v>
      </c>
      <c r="M159" t="s">
        <v>1694</v>
      </c>
    </row>
    <row r="160" spans="1:24" x14ac:dyDescent="0.25">
      <c r="D160" t="s">
        <v>1679</v>
      </c>
      <c r="E160" t="s">
        <v>1691</v>
      </c>
      <c r="H160" t="s">
        <v>1683</v>
      </c>
      <c r="I160" t="s">
        <v>1695</v>
      </c>
      <c r="L160" t="s">
        <v>1728</v>
      </c>
      <c r="M160" t="s">
        <v>1729</v>
      </c>
    </row>
    <row r="161" spans="7:7" x14ac:dyDescent="0.25">
      <c r="G161" s="28"/>
    </row>
    <row r="162" spans="7:7" x14ac:dyDescent="0.25">
      <c r="G162" s="28"/>
    </row>
    <row r="163" spans="7:7" x14ac:dyDescent="0.25">
      <c r="G163" s="28"/>
    </row>
    <row r="164" spans="7:7" x14ac:dyDescent="0.25">
      <c r="G164" s="28"/>
    </row>
    <row r="165" spans="7:7" x14ac:dyDescent="0.25">
      <c r="G165" s="28"/>
    </row>
    <row r="166" spans="7:7" x14ac:dyDescent="0.25">
      <c r="G166" s="28"/>
    </row>
    <row r="167" spans="7:7" x14ac:dyDescent="0.25">
      <c r="G167" s="28"/>
    </row>
    <row r="168" spans="7:7" x14ac:dyDescent="0.25">
      <c r="G168" s="28"/>
    </row>
  </sheetData>
  <sortState xmlns:xlrd2="http://schemas.microsoft.com/office/spreadsheetml/2017/richdata2" ref="D154:E171">
    <sortCondition ref="D154"/>
  </sortState>
  <pageMargins left="0.51181102362204722" right="0.51181102362204722" top="0.74803149606299213" bottom="0.74803149606299213" header="0.31496062992125984" footer="0.31496062992125984"/>
  <pageSetup paperSize="8" scale="82" fitToHeight="0" orientation="landscape" r:id="rId1"/>
  <headerFooter>
    <oddFooter>&amp;CPAG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2EA2C-786B-40A2-89D3-7CFB4E3254B2}">
  <sheetPr>
    <pageSetUpPr fitToPage="1"/>
  </sheetPr>
  <dimension ref="A1:X248"/>
  <sheetViews>
    <sheetView zoomScaleNormal="100" workbookViewId="0">
      <pane ySplit="4" topLeftCell="A5" activePane="bottomLeft" state="frozen"/>
      <selection pane="bottomLeft" activeCell="D6" sqref="D6"/>
    </sheetView>
  </sheetViews>
  <sheetFormatPr defaultRowHeight="15" x14ac:dyDescent="0.25"/>
  <cols>
    <col min="1" max="1" width="5.42578125" style="96" customWidth="1"/>
    <col min="2" max="2" width="14.140625" customWidth="1"/>
    <col min="3" max="3" width="8.42578125" style="18" customWidth="1"/>
    <col min="4" max="4" width="24.7109375" customWidth="1"/>
    <col min="5" max="5" width="28.140625" customWidth="1"/>
    <col min="6" max="6" width="7.140625" style="10" customWidth="1"/>
    <col min="7" max="8" width="7.42578125" customWidth="1"/>
    <col min="9" max="9" width="8.7109375" hidden="1" customWidth="1"/>
    <col min="10" max="10" width="9.85546875" hidden="1" customWidth="1"/>
    <col min="11" max="13" width="8.7109375" hidden="1" customWidth="1"/>
    <col min="14" max="14" width="9.42578125" customWidth="1"/>
    <col min="15" max="15" width="9.42578125" style="49" customWidth="1"/>
    <col min="16" max="20" width="8.7109375" customWidth="1"/>
    <col min="21" max="21" width="15.7109375" customWidth="1"/>
    <col min="22" max="22" width="11.42578125" style="17" customWidth="1"/>
  </cols>
  <sheetData>
    <row r="1" spans="1:24" s="1" customFormat="1" ht="27" customHeight="1" x14ac:dyDescent="0.3">
      <c r="A1" s="19"/>
      <c r="B1" s="270" t="s">
        <v>1812</v>
      </c>
      <c r="C1" s="11"/>
      <c r="F1" s="3"/>
      <c r="I1" s="3"/>
      <c r="J1" s="3"/>
      <c r="K1" s="3"/>
      <c r="L1" s="3"/>
      <c r="M1" s="3"/>
      <c r="N1" s="3"/>
      <c r="O1" s="14"/>
      <c r="T1" s="4" t="s">
        <v>1667</v>
      </c>
      <c r="U1" s="52">
        <v>45808</v>
      </c>
    </row>
    <row r="2" spans="1:24" s="1" customFormat="1" ht="11.25" customHeight="1" thickBot="1" x14ac:dyDescent="0.25">
      <c r="A2" s="19"/>
      <c r="B2" s="5"/>
      <c r="C2" s="14"/>
      <c r="D2" s="14"/>
      <c r="E2" s="14"/>
      <c r="F2" s="14"/>
      <c r="G2" s="14"/>
      <c r="H2" s="14"/>
      <c r="I2" s="14"/>
      <c r="J2" s="14"/>
      <c r="L2" s="33"/>
      <c r="M2" s="33"/>
      <c r="N2" s="33"/>
      <c r="O2" s="48"/>
      <c r="U2" s="13"/>
    </row>
    <row r="3" spans="1:24" s="6" customFormat="1" ht="18" customHeight="1" x14ac:dyDescent="0.2">
      <c r="A3" s="88"/>
      <c r="B3" s="92" t="s">
        <v>0</v>
      </c>
      <c r="C3" s="56" t="s">
        <v>1</v>
      </c>
      <c r="D3" s="262" t="s">
        <v>2</v>
      </c>
      <c r="E3" s="263"/>
      <c r="F3" s="110" t="s">
        <v>1770</v>
      </c>
      <c r="G3" s="93" t="s">
        <v>3</v>
      </c>
      <c r="H3" s="94" t="s">
        <v>3</v>
      </c>
      <c r="I3" s="79" t="s">
        <v>8</v>
      </c>
      <c r="J3" s="79" t="s">
        <v>8</v>
      </c>
      <c r="K3" s="79" t="s">
        <v>8</v>
      </c>
      <c r="L3" s="79" t="s">
        <v>8</v>
      </c>
      <c r="M3" s="79" t="s">
        <v>8</v>
      </c>
      <c r="N3" s="79" t="s">
        <v>1615</v>
      </c>
      <c r="O3" s="56" t="s">
        <v>909</v>
      </c>
      <c r="P3" s="79" t="s">
        <v>4</v>
      </c>
      <c r="Q3" s="79" t="s">
        <v>1609</v>
      </c>
      <c r="R3" s="79" t="s">
        <v>1611</v>
      </c>
      <c r="S3" s="79" t="s">
        <v>1613</v>
      </c>
      <c r="T3" s="167" t="s">
        <v>1614</v>
      </c>
      <c r="U3" s="79" t="s">
        <v>1617</v>
      </c>
    </row>
    <row r="4" spans="1:24" s="6" customFormat="1" ht="51" x14ac:dyDescent="0.2">
      <c r="A4" s="88"/>
      <c r="B4" s="95"/>
      <c r="C4" s="62" t="s">
        <v>5</v>
      </c>
      <c r="D4" s="72"/>
      <c r="E4" s="73"/>
      <c r="F4" s="113" t="s">
        <v>1771</v>
      </c>
      <c r="G4" s="74" t="s">
        <v>6</v>
      </c>
      <c r="H4" s="75" t="s">
        <v>7</v>
      </c>
      <c r="I4" s="65" t="s">
        <v>1605</v>
      </c>
      <c r="J4" s="66" t="s">
        <v>1759</v>
      </c>
      <c r="K4" s="66" t="s">
        <v>1640</v>
      </c>
      <c r="L4" s="66" t="s">
        <v>1757</v>
      </c>
      <c r="M4" s="66" t="s">
        <v>1758</v>
      </c>
      <c r="N4" s="66" t="s">
        <v>1763</v>
      </c>
      <c r="O4" s="62" t="s">
        <v>1639</v>
      </c>
      <c r="P4" s="65"/>
      <c r="Q4" s="65" t="s">
        <v>1610</v>
      </c>
      <c r="R4" s="65" t="s">
        <v>1612</v>
      </c>
      <c r="S4" s="65"/>
      <c r="T4" s="117"/>
      <c r="U4" s="65"/>
    </row>
    <row r="5" spans="1:24" s="1" customFormat="1" ht="18" customHeight="1" x14ac:dyDescent="0.2">
      <c r="A5" s="19">
        <v>1</v>
      </c>
      <c r="B5" s="168" t="s">
        <v>318</v>
      </c>
      <c r="C5" s="169">
        <v>20</v>
      </c>
      <c r="D5" s="170" t="s">
        <v>319</v>
      </c>
      <c r="E5" s="171" t="s">
        <v>320</v>
      </c>
      <c r="F5" s="122">
        <v>1</v>
      </c>
      <c r="G5" s="172">
        <v>1967</v>
      </c>
      <c r="H5" s="173"/>
      <c r="I5" s="174">
        <v>1</v>
      </c>
      <c r="J5" s="175"/>
      <c r="K5" s="175"/>
      <c r="L5" s="175"/>
      <c r="M5" s="175"/>
      <c r="N5" s="175">
        <f t="shared" ref="N5:N34" si="0">SUM(I5:M5)</f>
        <v>1</v>
      </c>
      <c r="O5" s="176"/>
      <c r="P5" s="175">
        <v>1</v>
      </c>
      <c r="Q5" s="177"/>
      <c r="R5" s="177"/>
      <c r="S5" s="177"/>
      <c r="T5" s="178"/>
      <c r="U5" s="179"/>
      <c r="X5" s="268"/>
    </row>
    <row r="6" spans="1:24" s="1" customFormat="1" ht="18" customHeight="1" x14ac:dyDescent="0.2">
      <c r="A6" s="19">
        <f>1+A5</f>
        <v>2</v>
      </c>
      <c r="B6" s="134" t="s">
        <v>321</v>
      </c>
      <c r="C6" s="166">
        <v>27</v>
      </c>
      <c r="D6" s="180" t="s">
        <v>319</v>
      </c>
      <c r="E6" s="181" t="s">
        <v>322</v>
      </c>
      <c r="F6" s="122">
        <v>1</v>
      </c>
      <c r="G6" s="123">
        <v>1954</v>
      </c>
      <c r="H6" s="124"/>
      <c r="I6" s="182">
        <v>5</v>
      </c>
      <c r="J6" s="182"/>
      <c r="K6" s="182"/>
      <c r="L6" s="182"/>
      <c r="M6" s="182"/>
      <c r="N6" s="175">
        <f t="shared" si="0"/>
        <v>5</v>
      </c>
      <c r="O6" s="176"/>
      <c r="P6" s="182"/>
      <c r="Q6" s="177"/>
      <c r="R6" s="177"/>
      <c r="S6" s="177"/>
      <c r="T6" s="178"/>
      <c r="U6" s="179"/>
      <c r="X6" s="268"/>
    </row>
    <row r="7" spans="1:24" s="1" customFormat="1" ht="18" customHeight="1" x14ac:dyDescent="0.2">
      <c r="A7" s="19">
        <f t="shared" ref="A7:A73" si="1">1+A6</f>
        <v>3</v>
      </c>
      <c r="B7" s="134" t="s">
        <v>323</v>
      </c>
      <c r="C7" s="166">
        <v>28</v>
      </c>
      <c r="D7" s="180" t="s">
        <v>319</v>
      </c>
      <c r="E7" s="181" t="s">
        <v>324</v>
      </c>
      <c r="F7" s="122">
        <v>1</v>
      </c>
      <c r="G7" s="123">
        <v>1957</v>
      </c>
      <c r="H7" s="124"/>
      <c r="I7" s="182">
        <v>2</v>
      </c>
      <c r="J7" s="182"/>
      <c r="K7" s="182"/>
      <c r="L7" s="182"/>
      <c r="M7" s="182"/>
      <c r="N7" s="175">
        <f t="shared" si="0"/>
        <v>2</v>
      </c>
      <c r="O7" s="176"/>
      <c r="P7" s="182"/>
      <c r="Q7" s="177"/>
      <c r="R7" s="177"/>
      <c r="S7" s="177"/>
      <c r="T7" s="178"/>
      <c r="U7" s="179"/>
      <c r="X7" s="268"/>
    </row>
    <row r="8" spans="1:24" s="1" customFormat="1" ht="18" customHeight="1" x14ac:dyDescent="0.2">
      <c r="A8" s="19">
        <f t="shared" si="1"/>
        <v>4</v>
      </c>
      <c r="B8" s="134" t="s">
        <v>325</v>
      </c>
      <c r="C8" s="166">
        <v>29</v>
      </c>
      <c r="D8" s="180" t="s">
        <v>319</v>
      </c>
      <c r="E8" s="181" t="s">
        <v>326</v>
      </c>
      <c r="F8" s="122">
        <v>1</v>
      </c>
      <c r="G8" s="123">
        <v>1959</v>
      </c>
      <c r="H8" s="124"/>
      <c r="I8" s="182">
        <v>1</v>
      </c>
      <c r="J8" s="182"/>
      <c r="K8" s="182"/>
      <c r="L8" s="182"/>
      <c r="M8" s="182"/>
      <c r="N8" s="175">
        <f t="shared" si="0"/>
        <v>1</v>
      </c>
      <c r="O8" s="176"/>
      <c r="P8" s="182"/>
      <c r="Q8" s="177"/>
      <c r="R8" s="177"/>
      <c r="S8" s="177"/>
      <c r="T8" s="178"/>
      <c r="U8" s="179"/>
      <c r="X8" s="268"/>
    </row>
    <row r="9" spans="1:24" s="1" customFormat="1" ht="18" customHeight="1" x14ac:dyDescent="0.2">
      <c r="A9" s="19">
        <f t="shared" si="1"/>
        <v>5</v>
      </c>
      <c r="B9" s="134" t="s">
        <v>327</v>
      </c>
      <c r="C9" s="166">
        <v>35</v>
      </c>
      <c r="D9" s="180" t="s">
        <v>319</v>
      </c>
      <c r="E9" s="181" t="s">
        <v>328</v>
      </c>
      <c r="F9" s="122">
        <v>1</v>
      </c>
      <c r="G9" s="123">
        <v>1967</v>
      </c>
      <c r="H9" s="124"/>
      <c r="I9" s="182">
        <v>1</v>
      </c>
      <c r="J9" s="182"/>
      <c r="K9" s="182"/>
      <c r="L9" s="182"/>
      <c r="M9" s="182"/>
      <c r="N9" s="175">
        <f t="shared" si="0"/>
        <v>1</v>
      </c>
      <c r="O9" s="176"/>
      <c r="P9" s="182"/>
      <c r="Q9" s="177"/>
      <c r="R9" s="177"/>
      <c r="S9" s="177"/>
      <c r="T9" s="178"/>
      <c r="U9" s="179"/>
      <c r="X9" s="268"/>
    </row>
    <row r="10" spans="1:24" s="1" customFormat="1" ht="18" customHeight="1" x14ac:dyDescent="0.2">
      <c r="A10" s="19">
        <f t="shared" si="1"/>
        <v>6</v>
      </c>
      <c r="B10" s="134" t="s">
        <v>329</v>
      </c>
      <c r="C10" s="166">
        <v>36</v>
      </c>
      <c r="D10" s="180" t="s">
        <v>319</v>
      </c>
      <c r="E10" s="181" t="s">
        <v>330</v>
      </c>
      <c r="F10" s="122">
        <v>1</v>
      </c>
      <c r="G10" s="123">
        <v>1976</v>
      </c>
      <c r="H10" s="124"/>
      <c r="I10" s="182">
        <v>5</v>
      </c>
      <c r="J10" s="182"/>
      <c r="K10" s="182"/>
      <c r="L10" s="182"/>
      <c r="M10" s="182"/>
      <c r="N10" s="175">
        <f t="shared" si="0"/>
        <v>5</v>
      </c>
      <c r="O10" s="176"/>
      <c r="P10" s="182">
        <v>5</v>
      </c>
      <c r="Q10" s="177"/>
      <c r="R10" s="177"/>
      <c r="S10" s="177"/>
      <c r="T10" s="178"/>
      <c r="U10" s="179"/>
      <c r="X10" s="268"/>
    </row>
    <row r="11" spans="1:24" s="1" customFormat="1" ht="18" customHeight="1" x14ac:dyDescent="0.2">
      <c r="A11" s="19">
        <f t="shared" si="1"/>
        <v>7</v>
      </c>
      <c r="B11" s="134" t="s">
        <v>331</v>
      </c>
      <c r="C11" s="166">
        <v>38</v>
      </c>
      <c r="D11" s="180" t="s">
        <v>319</v>
      </c>
      <c r="E11" s="181" t="s">
        <v>332</v>
      </c>
      <c r="F11" s="122">
        <v>1</v>
      </c>
      <c r="G11" s="123">
        <v>1981</v>
      </c>
      <c r="H11" s="124"/>
      <c r="I11" s="182">
        <v>9</v>
      </c>
      <c r="J11" s="182"/>
      <c r="K11" s="182"/>
      <c r="L11" s="182"/>
      <c r="M11" s="182"/>
      <c r="N11" s="175">
        <f t="shared" si="0"/>
        <v>9</v>
      </c>
      <c r="O11" s="176"/>
      <c r="P11" s="182">
        <v>9</v>
      </c>
      <c r="Q11" s="177"/>
      <c r="R11" s="177"/>
      <c r="S11" s="177"/>
      <c r="T11" s="178"/>
      <c r="U11" s="179"/>
      <c r="X11" s="268"/>
    </row>
    <row r="12" spans="1:24" s="1" customFormat="1" ht="18" customHeight="1" x14ac:dyDescent="0.2">
      <c r="A12" s="19">
        <f t="shared" si="1"/>
        <v>8</v>
      </c>
      <c r="B12" s="118" t="s">
        <v>333</v>
      </c>
      <c r="C12" s="166">
        <v>39</v>
      </c>
      <c r="D12" s="180" t="s">
        <v>319</v>
      </c>
      <c r="E12" s="181" t="s">
        <v>334</v>
      </c>
      <c r="F12" s="122">
        <v>1</v>
      </c>
      <c r="G12" s="123">
        <v>1982</v>
      </c>
      <c r="H12" s="124"/>
      <c r="I12" s="182">
        <v>24</v>
      </c>
      <c r="J12" s="182"/>
      <c r="K12" s="182"/>
      <c r="L12" s="182"/>
      <c r="M12" s="182"/>
      <c r="N12" s="175">
        <f t="shared" si="0"/>
        <v>24</v>
      </c>
      <c r="O12" s="176"/>
      <c r="P12" s="182">
        <v>24</v>
      </c>
      <c r="Q12" s="177"/>
      <c r="R12" s="177"/>
      <c r="S12" s="177"/>
      <c r="T12" s="178"/>
      <c r="U12" s="179"/>
      <c r="X12" s="268"/>
    </row>
    <row r="13" spans="1:24" s="1" customFormat="1" ht="18" customHeight="1" x14ac:dyDescent="0.2">
      <c r="A13" s="19">
        <f t="shared" si="1"/>
        <v>9</v>
      </c>
      <c r="B13" s="118" t="s">
        <v>335</v>
      </c>
      <c r="C13" s="166">
        <v>40</v>
      </c>
      <c r="D13" s="180" t="s">
        <v>319</v>
      </c>
      <c r="E13" s="181" t="s">
        <v>1743</v>
      </c>
      <c r="F13" s="122">
        <v>1</v>
      </c>
      <c r="G13" s="123">
        <v>1987</v>
      </c>
      <c r="H13" s="124"/>
      <c r="I13" s="182">
        <v>46</v>
      </c>
      <c r="J13" s="182"/>
      <c r="K13" s="182"/>
      <c r="L13" s="182"/>
      <c r="M13" s="182"/>
      <c r="N13" s="175">
        <f t="shared" si="0"/>
        <v>46</v>
      </c>
      <c r="O13" s="176">
        <f>SUM(N5:N13)</f>
        <v>94</v>
      </c>
      <c r="P13" s="182">
        <v>46</v>
      </c>
      <c r="Q13" s="177"/>
      <c r="R13" s="177"/>
      <c r="S13" s="177"/>
      <c r="T13" s="178"/>
      <c r="U13" s="179"/>
      <c r="X13" s="268"/>
    </row>
    <row r="14" spans="1:24" s="1" customFormat="1" ht="18" customHeight="1" x14ac:dyDescent="0.2">
      <c r="A14" s="19">
        <f t="shared" si="1"/>
        <v>10</v>
      </c>
      <c r="B14" s="134" t="s">
        <v>336</v>
      </c>
      <c r="C14" s="166">
        <v>44</v>
      </c>
      <c r="D14" s="180" t="s">
        <v>337</v>
      </c>
      <c r="E14" s="181" t="s">
        <v>338</v>
      </c>
      <c r="F14" s="122">
        <v>1</v>
      </c>
      <c r="G14" s="123">
        <v>1996</v>
      </c>
      <c r="H14" s="124"/>
      <c r="I14" s="182">
        <v>18</v>
      </c>
      <c r="J14" s="182"/>
      <c r="K14" s="182"/>
      <c r="L14" s="182"/>
      <c r="M14" s="182"/>
      <c r="N14" s="175">
        <f t="shared" si="0"/>
        <v>18</v>
      </c>
      <c r="O14" s="176">
        <f>N14</f>
        <v>18</v>
      </c>
      <c r="P14" s="182">
        <v>18</v>
      </c>
      <c r="Q14" s="177"/>
      <c r="R14" s="177"/>
      <c r="S14" s="177"/>
      <c r="T14" s="178"/>
      <c r="U14" s="179"/>
      <c r="X14" s="268"/>
    </row>
    <row r="15" spans="1:24" s="1" customFormat="1" ht="18" customHeight="1" x14ac:dyDescent="0.2">
      <c r="A15" s="19">
        <f t="shared" si="1"/>
        <v>11</v>
      </c>
      <c r="B15" s="134" t="s">
        <v>339</v>
      </c>
      <c r="C15" s="166">
        <v>72</v>
      </c>
      <c r="D15" s="180" t="s">
        <v>340</v>
      </c>
      <c r="E15" s="181" t="s">
        <v>341</v>
      </c>
      <c r="F15" s="122">
        <v>1</v>
      </c>
      <c r="G15" s="123">
        <v>1976</v>
      </c>
      <c r="H15" s="124"/>
      <c r="I15" s="182">
        <v>5</v>
      </c>
      <c r="J15" s="182"/>
      <c r="K15" s="182"/>
      <c r="L15" s="182"/>
      <c r="M15" s="182"/>
      <c r="N15" s="182">
        <f t="shared" si="0"/>
        <v>5</v>
      </c>
      <c r="O15" s="183"/>
      <c r="P15" s="182">
        <v>5</v>
      </c>
      <c r="Q15" s="184"/>
      <c r="R15" s="184"/>
      <c r="S15" s="184"/>
      <c r="T15" s="185"/>
      <c r="U15" s="179"/>
      <c r="X15" s="268"/>
    </row>
    <row r="16" spans="1:24" s="1" customFormat="1" ht="18" customHeight="1" x14ac:dyDescent="0.2">
      <c r="A16" s="19">
        <f t="shared" si="1"/>
        <v>12</v>
      </c>
      <c r="B16" s="134" t="s">
        <v>342</v>
      </c>
      <c r="C16" s="166">
        <v>73</v>
      </c>
      <c r="D16" s="180" t="s">
        <v>340</v>
      </c>
      <c r="E16" s="181" t="s">
        <v>1744</v>
      </c>
      <c r="F16" s="122">
        <v>1</v>
      </c>
      <c r="G16" s="123">
        <v>1977</v>
      </c>
      <c r="H16" s="124"/>
      <c r="I16" s="182">
        <v>18</v>
      </c>
      <c r="J16" s="182"/>
      <c r="K16" s="182"/>
      <c r="L16" s="182"/>
      <c r="M16" s="182"/>
      <c r="N16" s="182">
        <f t="shared" si="0"/>
        <v>18</v>
      </c>
      <c r="O16" s="183">
        <f>SUM(N15:N16)</f>
        <v>23</v>
      </c>
      <c r="P16" s="182">
        <v>18</v>
      </c>
      <c r="Q16" s="184"/>
      <c r="R16" s="184"/>
      <c r="S16" s="184"/>
      <c r="T16" s="185"/>
      <c r="U16" s="179"/>
      <c r="X16" s="268"/>
    </row>
    <row r="17" spans="1:24" s="1" customFormat="1" ht="18" customHeight="1" x14ac:dyDescent="0.2">
      <c r="A17" s="19">
        <f t="shared" si="1"/>
        <v>13</v>
      </c>
      <c r="B17" s="134" t="s">
        <v>343</v>
      </c>
      <c r="C17" s="166">
        <v>87</v>
      </c>
      <c r="D17" s="180" t="s">
        <v>344</v>
      </c>
      <c r="E17" s="181" t="s">
        <v>345</v>
      </c>
      <c r="F17" s="122">
        <v>1</v>
      </c>
      <c r="G17" s="123">
        <v>1976</v>
      </c>
      <c r="H17" s="124"/>
      <c r="I17" s="182">
        <v>2</v>
      </c>
      <c r="J17" s="182"/>
      <c r="K17" s="182"/>
      <c r="L17" s="182"/>
      <c r="M17" s="182"/>
      <c r="N17" s="182">
        <f t="shared" si="0"/>
        <v>2</v>
      </c>
      <c r="O17" s="183">
        <f>N17</f>
        <v>2</v>
      </c>
      <c r="P17" s="182">
        <v>2</v>
      </c>
      <c r="Q17" s="184"/>
      <c r="R17" s="184"/>
      <c r="S17" s="184"/>
      <c r="T17" s="185"/>
      <c r="U17" s="179"/>
      <c r="X17" s="268"/>
    </row>
    <row r="18" spans="1:24" s="1" customFormat="1" ht="18" customHeight="1" x14ac:dyDescent="0.2">
      <c r="A18" s="19">
        <f t="shared" si="1"/>
        <v>14</v>
      </c>
      <c r="B18" s="130" t="s">
        <v>346</v>
      </c>
      <c r="C18" s="166">
        <v>537</v>
      </c>
      <c r="D18" s="180" t="s">
        <v>347</v>
      </c>
      <c r="E18" s="181" t="s">
        <v>348</v>
      </c>
      <c r="F18" s="122">
        <v>1</v>
      </c>
      <c r="G18" s="123">
        <v>1961</v>
      </c>
      <c r="H18" s="124"/>
      <c r="I18" s="182">
        <v>2</v>
      </c>
      <c r="J18" s="182"/>
      <c r="K18" s="182"/>
      <c r="L18" s="182"/>
      <c r="M18" s="182"/>
      <c r="N18" s="182">
        <f t="shared" si="0"/>
        <v>2</v>
      </c>
      <c r="O18" s="183">
        <f t="shared" ref="O18:O21" si="2">N18</f>
        <v>2</v>
      </c>
      <c r="P18" s="182"/>
      <c r="Q18" s="184"/>
      <c r="R18" s="184"/>
      <c r="S18" s="184"/>
      <c r="T18" s="185"/>
      <c r="U18" s="186"/>
      <c r="X18" s="268"/>
    </row>
    <row r="19" spans="1:24" s="1" customFormat="1" ht="18" customHeight="1" x14ac:dyDescent="0.2">
      <c r="A19" s="19">
        <f t="shared" si="1"/>
        <v>15</v>
      </c>
      <c r="B19" s="134" t="s">
        <v>349</v>
      </c>
      <c r="C19" s="166">
        <v>539</v>
      </c>
      <c r="D19" s="180" t="s">
        <v>350</v>
      </c>
      <c r="E19" s="181" t="s">
        <v>351</v>
      </c>
      <c r="F19" s="122">
        <v>1</v>
      </c>
      <c r="G19" s="123">
        <v>1975</v>
      </c>
      <c r="H19" s="124"/>
      <c r="I19" s="182">
        <v>9</v>
      </c>
      <c r="J19" s="182"/>
      <c r="K19" s="182"/>
      <c r="L19" s="182"/>
      <c r="M19" s="182"/>
      <c r="N19" s="182">
        <f t="shared" si="0"/>
        <v>9</v>
      </c>
      <c r="O19" s="183">
        <f t="shared" si="2"/>
        <v>9</v>
      </c>
      <c r="P19" s="182">
        <v>9</v>
      </c>
      <c r="Q19" s="184"/>
      <c r="R19" s="184"/>
      <c r="S19" s="184"/>
      <c r="T19" s="185"/>
      <c r="U19" s="179"/>
      <c r="X19" s="268"/>
    </row>
    <row r="20" spans="1:24" s="1" customFormat="1" ht="18" customHeight="1" x14ac:dyDescent="0.2">
      <c r="A20" s="19">
        <f t="shared" si="1"/>
        <v>16</v>
      </c>
      <c r="B20" s="134" t="s">
        <v>352</v>
      </c>
      <c r="C20" s="166" t="s">
        <v>353</v>
      </c>
      <c r="D20" s="180" t="s">
        <v>354</v>
      </c>
      <c r="E20" s="181" t="s">
        <v>355</v>
      </c>
      <c r="F20" s="122">
        <v>2</v>
      </c>
      <c r="G20" s="123">
        <v>1975</v>
      </c>
      <c r="H20" s="124"/>
      <c r="I20" s="182">
        <v>5</v>
      </c>
      <c r="J20" s="182"/>
      <c r="K20" s="182"/>
      <c r="L20" s="182"/>
      <c r="M20" s="182"/>
      <c r="N20" s="182">
        <f t="shared" si="0"/>
        <v>5</v>
      </c>
      <c r="O20" s="183">
        <f t="shared" si="2"/>
        <v>5</v>
      </c>
      <c r="P20" s="182">
        <v>5</v>
      </c>
      <c r="Q20" s="184"/>
      <c r="R20" s="184"/>
      <c r="S20" s="184"/>
      <c r="T20" s="185"/>
      <c r="U20" s="179"/>
      <c r="X20" s="268"/>
    </row>
    <row r="21" spans="1:24" s="1" customFormat="1" ht="18" customHeight="1" x14ac:dyDescent="0.2">
      <c r="A21" s="19">
        <f t="shared" si="1"/>
        <v>17</v>
      </c>
      <c r="B21" s="134" t="s">
        <v>356</v>
      </c>
      <c r="C21" s="166">
        <v>553</v>
      </c>
      <c r="D21" s="180" t="s">
        <v>357</v>
      </c>
      <c r="E21" s="181" t="s">
        <v>358</v>
      </c>
      <c r="F21" s="122">
        <v>1</v>
      </c>
      <c r="G21" s="123">
        <v>1975</v>
      </c>
      <c r="H21" s="124"/>
      <c r="I21" s="182">
        <v>4</v>
      </c>
      <c r="J21" s="182"/>
      <c r="K21" s="182"/>
      <c r="L21" s="182"/>
      <c r="M21" s="182"/>
      <c r="N21" s="182">
        <f t="shared" si="0"/>
        <v>4</v>
      </c>
      <c r="O21" s="183">
        <f t="shared" si="2"/>
        <v>4</v>
      </c>
      <c r="P21" s="182">
        <v>4</v>
      </c>
      <c r="Q21" s="184"/>
      <c r="R21" s="184"/>
      <c r="S21" s="184"/>
      <c r="T21" s="185"/>
      <c r="U21" s="179"/>
      <c r="X21" s="268"/>
    </row>
    <row r="22" spans="1:24" s="1" customFormat="1" ht="18" customHeight="1" x14ac:dyDescent="0.2">
      <c r="A22" s="19">
        <f t="shared" si="1"/>
        <v>18</v>
      </c>
      <c r="B22" s="134" t="s">
        <v>364</v>
      </c>
      <c r="C22" s="166">
        <v>578</v>
      </c>
      <c r="D22" s="180" t="s">
        <v>365</v>
      </c>
      <c r="E22" s="181" t="s">
        <v>366</v>
      </c>
      <c r="F22" s="122">
        <v>1</v>
      </c>
      <c r="G22" s="123">
        <v>1982</v>
      </c>
      <c r="H22" s="124"/>
      <c r="I22" s="182">
        <v>33</v>
      </c>
      <c r="J22" s="182"/>
      <c r="K22" s="182"/>
      <c r="L22" s="182"/>
      <c r="M22" s="182"/>
      <c r="N22" s="182">
        <f>SUM(I22:M22)</f>
        <v>33</v>
      </c>
      <c r="O22" s="183"/>
      <c r="P22" s="182"/>
      <c r="Q22" s="184"/>
      <c r="R22" s="184"/>
      <c r="S22" s="184"/>
      <c r="T22" s="185"/>
      <c r="U22" s="179"/>
      <c r="X22" s="268"/>
    </row>
    <row r="23" spans="1:24" s="1" customFormat="1" ht="18" customHeight="1" x14ac:dyDescent="0.2">
      <c r="A23" s="19">
        <f t="shared" si="1"/>
        <v>19</v>
      </c>
      <c r="B23" s="134" t="s">
        <v>367</v>
      </c>
      <c r="C23" s="166" t="s">
        <v>368</v>
      </c>
      <c r="D23" s="180" t="s">
        <v>365</v>
      </c>
      <c r="E23" s="181" t="s">
        <v>369</v>
      </c>
      <c r="F23" s="122">
        <v>2</v>
      </c>
      <c r="G23" s="123">
        <v>1976</v>
      </c>
      <c r="H23" s="124"/>
      <c r="I23" s="182">
        <v>3</v>
      </c>
      <c r="J23" s="182"/>
      <c r="K23" s="182"/>
      <c r="L23" s="182"/>
      <c r="M23" s="182"/>
      <c r="N23" s="182">
        <f>SUM(I23:M23)</f>
        <v>3</v>
      </c>
      <c r="O23" s="183">
        <f>SUM(N22:N23)</f>
        <v>36</v>
      </c>
      <c r="P23" s="182">
        <v>3</v>
      </c>
      <c r="Q23" s="184"/>
      <c r="R23" s="184"/>
      <c r="S23" s="184"/>
      <c r="T23" s="185"/>
      <c r="U23" s="179"/>
      <c r="X23" s="268"/>
    </row>
    <row r="24" spans="1:24" s="1" customFormat="1" ht="18" customHeight="1" x14ac:dyDescent="0.2">
      <c r="A24" s="19">
        <f t="shared" si="1"/>
        <v>20</v>
      </c>
      <c r="B24" s="134" t="s">
        <v>359</v>
      </c>
      <c r="C24" s="166">
        <v>564</v>
      </c>
      <c r="D24" s="180" t="s">
        <v>360</v>
      </c>
      <c r="E24" s="181" t="s">
        <v>361</v>
      </c>
      <c r="F24" s="122">
        <v>1</v>
      </c>
      <c r="G24" s="123">
        <v>1975</v>
      </c>
      <c r="H24" s="124"/>
      <c r="I24" s="182">
        <v>2</v>
      </c>
      <c r="J24" s="182"/>
      <c r="K24" s="182"/>
      <c r="L24" s="182"/>
      <c r="M24" s="182"/>
      <c r="N24" s="182">
        <f t="shared" si="0"/>
        <v>2</v>
      </c>
      <c r="O24" s="183"/>
      <c r="P24" s="182">
        <v>2</v>
      </c>
      <c r="Q24" s="184"/>
      <c r="R24" s="184"/>
      <c r="S24" s="184"/>
      <c r="T24" s="185"/>
      <c r="U24" s="179"/>
      <c r="X24" s="268"/>
    </row>
    <row r="25" spans="1:24" s="1" customFormat="1" ht="18" customHeight="1" x14ac:dyDescent="0.2">
      <c r="A25" s="19">
        <f t="shared" si="1"/>
        <v>21</v>
      </c>
      <c r="B25" s="134" t="s">
        <v>362</v>
      </c>
      <c r="C25" s="166">
        <v>565</v>
      </c>
      <c r="D25" s="180" t="s">
        <v>360</v>
      </c>
      <c r="E25" s="181" t="s">
        <v>363</v>
      </c>
      <c r="F25" s="122">
        <v>1</v>
      </c>
      <c r="G25" s="123">
        <v>1975</v>
      </c>
      <c r="H25" s="124"/>
      <c r="I25" s="182">
        <v>1</v>
      </c>
      <c r="J25" s="182"/>
      <c r="K25" s="182"/>
      <c r="L25" s="182"/>
      <c r="M25" s="182"/>
      <c r="N25" s="182">
        <f t="shared" si="0"/>
        <v>1</v>
      </c>
      <c r="O25" s="183">
        <f>SUM(N24:N25)</f>
        <v>3</v>
      </c>
      <c r="P25" s="182">
        <v>1</v>
      </c>
      <c r="Q25" s="184"/>
      <c r="R25" s="184"/>
      <c r="S25" s="184"/>
      <c r="T25" s="185"/>
      <c r="U25" s="179"/>
      <c r="X25" s="268"/>
    </row>
    <row r="26" spans="1:24" s="1" customFormat="1" ht="18" customHeight="1" x14ac:dyDescent="0.2">
      <c r="A26" s="19">
        <f t="shared" si="1"/>
        <v>22</v>
      </c>
      <c r="B26" s="130" t="s">
        <v>370</v>
      </c>
      <c r="C26" s="166">
        <v>592</v>
      </c>
      <c r="D26" s="180" t="s">
        <v>371</v>
      </c>
      <c r="E26" s="181" t="s">
        <v>372</v>
      </c>
      <c r="F26" s="122">
        <v>1</v>
      </c>
      <c r="G26" s="123">
        <v>1998</v>
      </c>
      <c r="H26" s="124"/>
      <c r="I26" s="182">
        <v>12</v>
      </c>
      <c r="J26" s="182"/>
      <c r="K26" s="182"/>
      <c r="L26" s="182"/>
      <c r="M26" s="182"/>
      <c r="N26" s="182">
        <f t="shared" si="0"/>
        <v>12</v>
      </c>
      <c r="O26" s="183"/>
      <c r="P26" s="182">
        <v>12</v>
      </c>
      <c r="Q26" s="184"/>
      <c r="R26" s="184"/>
      <c r="S26" s="184"/>
      <c r="T26" s="185"/>
      <c r="U26" s="128"/>
      <c r="X26" s="268"/>
    </row>
    <row r="27" spans="1:24" s="1" customFormat="1" ht="24.75" customHeight="1" x14ac:dyDescent="0.2">
      <c r="A27" s="19">
        <f t="shared" si="1"/>
        <v>23</v>
      </c>
      <c r="B27" s="130" t="s">
        <v>373</v>
      </c>
      <c r="C27" s="166">
        <v>593</v>
      </c>
      <c r="D27" s="180" t="s">
        <v>371</v>
      </c>
      <c r="E27" s="181" t="s">
        <v>374</v>
      </c>
      <c r="F27" s="122">
        <v>1</v>
      </c>
      <c r="G27" s="123">
        <v>2007</v>
      </c>
      <c r="H27" s="124"/>
      <c r="I27" s="182"/>
      <c r="J27" s="182"/>
      <c r="K27" s="182">
        <v>12</v>
      </c>
      <c r="L27" s="182"/>
      <c r="M27" s="182"/>
      <c r="N27" s="182">
        <f t="shared" si="0"/>
        <v>12</v>
      </c>
      <c r="O27" s="183">
        <f>SUM(N26:N27)</f>
        <v>24</v>
      </c>
      <c r="P27" s="182"/>
      <c r="Q27" s="184"/>
      <c r="R27" s="184"/>
      <c r="S27" s="184"/>
      <c r="T27" s="185"/>
      <c r="U27" s="128" t="s">
        <v>375</v>
      </c>
      <c r="X27" s="268"/>
    </row>
    <row r="28" spans="1:24" s="1" customFormat="1" ht="18" customHeight="1" x14ac:dyDescent="0.2">
      <c r="A28" s="19">
        <f t="shared" si="1"/>
        <v>24</v>
      </c>
      <c r="B28" s="134" t="s">
        <v>376</v>
      </c>
      <c r="C28" s="166">
        <v>595</v>
      </c>
      <c r="D28" s="180" t="s">
        <v>377</v>
      </c>
      <c r="E28" s="181" t="s">
        <v>378</v>
      </c>
      <c r="F28" s="122">
        <v>1</v>
      </c>
      <c r="G28" s="123">
        <v>1982</v>
      </c>
      <c r="H28" s="124"/>
      <c r="I28" s="182">
        <v>8</v>
      </c>
      <c r="J28" s="182"/>
      <c r="K28" s="182"/>
      <c r="L28" s="182"/>
      <c r="M28" s="182"/>
      <c r="N28" s="182">
        <f t="shared" si="0"/>
        <v>8</v>
      </c>
      <c r="O28" s="183">
        <f>N28</f>
        <v>8</v>
      </c>
      <c r="P28" s="182"/>
      <c r="Q28" s="184"/>
      <c r="R28" s="184"/>
      <c r="S28" s="184"/>
      <c r="T28" s="185"/>
      <c r="U28" s="128"/>
      <c r="X28" s="268"/>
    </row>
    <row r="29" spans="1:24" s="1" customFormat="1" ht="18" customHeight="1" x14ac:dyDescent="0.2">
      <c r="A29" s="19">
        <f t="shared" si="1"/>
        <v>25</v>
      </c>
      <c r="B29" s="134" t="s">
        <v>379</v>
      </c>
      <c r="C29" s="166">
        <v>599</v>
      </c>
      <c r="D29" s="180" t="s">
        <v>380</v>
      </c>
      <c r="E29" s="181" t="s">
        <v>381</v>
      </c>
      <c r="F29" s="122">
        <v>1</v>
      </c>
      <c r="G29" s="123">
        <v>1975</v>
      </c>
      <c r="H29" s="124"/>
      <c r="I29" s="182">
        <v>7</v>
      </c>
      <c r="J29" s="182"/>
      <c r="K29" s="182"/>
      <c r="L29" s="182"/>
      <c r="M29" s="182"/>
      <c r="N29" s="175">
        <f t="shared" si="0"/>
        <v>7</v>
      </c>
      <c r="O29" s="183">
        <f t="shared" ref="O29:O30" si="3">N29</f>
        <v>7</v>
      </c>
      <c r="P29" s="182">
        <v>7</v>
      </c>
      <c r="Q29" s="177"/>
      <c r="R29" s="177"/>
      <c r="S29" s="177"/>
      <c r="T29" s="178"/>
      <c r="U29" s="179"/>
      <c r="X29" s="268"/>
    </row>
    <row r="30" spans="1:24" s="1" customFormat="1" ht="18" customHeight="1" x14ac:dyDescent="0.2">
      <c r="A30" s="19">
        <f t="shared" si="1"/>
        <v>26</v>
      </c>
      <c r="B30" s="134" t="s">
        <v>382</v>
      </c>
      <c r="C30" s="166">
        <v>605</v>
      </c>
      <c r="D30" s="180" t="s">
        <v>383</v>
      </c>
      <c r="E30" s="181" t="s">
        <v>384</v>
      </c>
      <c r="F30" s="122">
        <v>1</v>
      </c>
      <c r="G30" s="123">
        <v>1977</v>
      </c>
      <c r="H30" s="124"/>
      <c r="I30" s="182">
        <v>10</v>
      </c>
      <c r="J30" s="182"/>
      <c r="K30" s="182"/>
      <c r="L30" s="182"/>
      <c r="M30" s="182"/>
      <c r="N30" s="175">
        <f t="shared" si="0"/>
        <v>10</v>
      </c>
      <c r="O30" s="183">
        <f t="shared" si="3"/>
        <v>10</v>
      </c>
      <c r="P30" s="182">
        <v>10</v>
      </c>
      <c r="Q30" s="177"/>
      <c r="R30" s="177"/>
      <c r="S30" s="177"/>
      <c r="T30" s="178"/>
      <c r="U30" s="128"/>
      <c r="X30" s="268"/>
    </row>
    <row r="31" spans="1:24" s="1" customFormat="1" ht="18" customHeight="1" x14ac:dyDescent="0.2">
      <c r="A31" s="19">
        <f t="shared" si="1"/>
        <v>27</v>
      </c>
      <c r="B31" s="134" t="s">
        <v>385</v>
      </c>
      <c r="C31" s="166">
        <v>650</v>
      </c>
      <c r="D31" s="180" t="s">
        <v>386</v>
      </c>
      <c r="E31" s="181" t="s">
        <v>387</v>
      </c>
      <c r="F31" s="122">
        <v>1</v>
      </c>
      <c r="G31" s="123">
        <v>1967</v>
      </c>
      <c r="H31" s="124"/>
      <c r="I31" s="182">
        <v>1</v>
      </c>
      <c r="J31" s="182"/>
      <c r="K31" s="182"/>
      <c r="L31" s="182"/>
      <c r="M31" s="182"/>
      <c r="N31" s="175">
        <f t="shared" si="0"/>
        <v>1</v>
      </c>
      <c r="O31" s="176"/>
      <c r="P31" s="182"/>
      <c r="Q31" s="177"/>
      <c r="R31" s="177"/>
      <c r="S31" s="177"/>
      <c r="T31" s="178"/>
      <c r="U31" s="179"/>
      <c r="X31" s="268"/>
    </row>
    <row r="32" spans="1:24" s="1" customFormat="1" ht="18" customHeight="1" x14ac:dyDescent="0.2">
      <c r="A32" s="19">
        <f t="shared" si="1"/>
        <v>28</v>
      </c>
      <c r="B32" s="134" t="s">
        <v>388</v>
      </c>
      <c r="C32" s="166">
        <v>651</v>
      </c>
      <c r="D32" s="180" t="s">
        <v>386</v>
      </c>
      <c r="E32" s="181" t="s">
        <v>389</v>
      </c>
      <c r="F32" s="122">
        <v>1</v>
      </c>
      <c r="G32" s="123">
        <v>1976</v>
      </c>
      <c r="H32" s="124"/>
      <c r="I32" s="182">
        <v>5</v>
      </c>
      <c r="J32" s="182"/>
      <c r="K32" s="182"/>
      <c r="L32" s="182"/>
      <c r="M32" s="182"/>
      <c r="N32" s="175">
        <f t="shared" si="0"/>
        <v>5</v>
      </c>
      <c r="O32" s="176"/>
      <c r="P32" s="182">
        <v>5</v>
      </c>
      <c r="Q32" s="177"/>
      <c r="R32" s="177"/>
      <c r="S32" s="177"/>
      <c r="T32" s="178"/>
      <c r="U32" s="128"/>
      <c r="X32" s="268"/>
    </row>
    <row r="33" spans="1:24" s="1" customFormat="1" ht="18" customHeight="1" x14ac:dyDescent="0.2">
      <c r="A33" s="19">
        <f t="shared" si="1"/>
        <v>29</v>
      </c>
      <c r="B33" s="134" t="s">
        <v>390</v>
      </c>
      <c r="C33" s="166">
        <v>652</v>
      </c>
      <c r="D33" s="180" t="s">
        <v>386</v>
      </c>
      <c r="E33" s="181" t="s">
        <v>391</v>
      </c>
      <c r="F33" s="122">
        <v>1</v>
      </c>
      <c r="G33" s="123">
        <v>1981</v>
      </c>
      <c r="H33" s="124"/>
      <c r="I33" s="182">
        <v>30</v>
      </c>
      <c r="J33" s="182"/>
      <c r="K33" s="182"/>
      <c r="L33" s="182"/>
      <c r="M33" s="182"/>
      <c r="N33" s="175">
        <f t="shared" si="0"/>
        <v>30</v>
      </c>
      <c r="O33" s="176"/>
      <c r="P33" s="182">
        <v>30</v>
      </c>
      <c r="Q33" s="177"/>
      <c r="R33" s="177"/>
      <c r="S33" s="177"/>
      <c r="T33" s="178"/>
      <c r="U33" s="128"/>
      <c r="X33" s="268"/>
    </row>
    <row r="34" spans="1:24" s="1" customFormat="1" ht="18" customHeight="1" x14ac:dyDescent="0.2">
      <c r="A34" s="19">
        <f t="shared" si="1"/>
        <v>30</v>
      </c>
      <c r="B34" s="134" t="s">
        <v>392</v>
      </c>
      <c r="C34" s="166" t="s">
        <v>393</v>
      </c>
      <c r="D34" s="180" t="s">
        <v>386</v>
      </c>
      <c r="E34" s="181" t="s">
        <v>394</v>
      </c>
      <c r="F34" s="122">
        <v>2</v>
      </c>
      <c r="G34" s="123">
        <v>1979</v>
      </c>
      <c r="H34" s="124"/>
      <c r="I34" s="182">
        <v>43</v>
      </c>
      <c r="J34" s="182"/>
      <c r="K34" s="182"/>
      <c r="L34" s="182"/>
      <c r="M34" s="182"/>
      <c r="N34" s="175">
        <f t="shared" si="0"/>
        <v>43</v>
      </c>
      <c r="O34" s="176"/>
      <c r="P34" s="182"/>
      <c r="Q34" s="177"/>
      <c r="R34" s="177"/>
      <c r="S34" s="177"/>
      <c r="T34" s="178"/>
      <c r="U34" s="128"/>
      <c r="X34" s="268"/>
    </row>
    <row r="35" spans="1:24" s="1" customFormat="1" ht="21" customHeight="1" x14ac:dyDescent="0.2">
      <c r="A35" s="19">
        <f t="shared" si="1"/>
        <v>31</v>
      </c>
      <c r="B35" s="134" t="s">
        <v>395</v>
      </c>
      <c r="C35" s="166" t="s">
        <v>396</v>
      </c>
      <c r="D35" s="187" t="s">
        <v>386</v>
      </c>
      <c r="E35" s="181" t="s">
        <v>397</v>
      </c>
      <c r="F35" s="122">
        <v>2</v>
      </c>
      <c r="G35" s="123">
        <v>2010</v>
      </c>
      <c r="H35" s="124"/>
      <c r="I35" s="182"/>
      <c r="J35" s="182">
        <v>20</v>
      </c>
      <c r="K35" s="175"/>
      <c r="L35" s="175"/>
      <c r="M35" s="175"/>
      <c r="N35" s="175">
        <f t="shared" ref="N35:N62" si="4">SUM(I35:M35)</f>
        <v>20</v>
      </c>
      <c r="O35" s="176"/>
      <c r="P35" s="182">
        <v>21</v>
      </c>
      <c r="Q35" s="177"/>
      <c r="R35" s="177"/>
      <c r="S35" s="177"/>
      <c r="T35" s="178"/>
      <c r="U35" s="128" t="s">
        <v>264</v>
      </c>
      <c r="X35" s="268"/>
    </row>
    <row r="36" spans="1:24" s="1" customFormat="1" ht="23.25" customHeight="1" x14ac:dyDescent="0.2">
      <c r="A36" s="19">
        <f t="shared" si="1"/>
        <v>32</v>
      </c>
      <c r="B36" s="133" t="s">
        <v>910</v>
      </c>
      <c r="C36" s="132">
        <v>657</v>
      </c>
      <c r="D36" s="187" t="s">
        <v>386</v>
      </c>
      <c r="E36" s="181" t="s">
        <v>911</v>
      </c>
      <c r="F36" s="122">
        <v>1</v>
      </c>
      <c r="G36" s="123">
        <v>2010</v>
      </c>
      <c r="H36" s="188"/>
      <c r="I36" s="182"/>
      <c r="J36" s="182"/>
      <c r="K36" s="175"/>
      <c r="L36" s="175"/>
      <c r="M36" s="175">
        <v>13</v>
      </c>
      <c r="N36" s="175">
        <f t="shared" si="4"/>
        <v>13</v>
      </c>
      <c r="O36" s="176">
        <f>SUM(N31:N36)</f>
        <v>112</v>
      </c>
      <c r="P36" s="175">
        <v>15</v>
      </c>
      <c r="Q36" s="177"/>
      <c r="R36" s="177"/>
      <c r="S36" s="177"/>
      <c r="T36" s="178"/>
      <c r="U36" s="128" t="s">
        <v>1618</v>
      </c>
      <c r="X36" s="268"/>
    </row>
    <row r="37" spans="1:24" s="1" customFormat="1" ht="18" customHeight="1" x14ac:dyDescent="0.2">
      <c r="A37" s="19">
        <f t="shared" si="1"/>
        <v>33</v>
      </c>
      <c r="B37" s="130" t="s">
        <v>398</v>
      </c>
      <c r="C37" s="166">
        <v>665</v>
      </c>
      <c r="D37" s="187" t="s">
        <v>399</v>
      </c>
      <c r="E37" s="181" t="s">
        <v>400</v>
      </c>
      <c r="F37" s="122">
        <v>1</v>
      </c>
      <c r="G37" s="189">
        <v>1956</v>
      </c>
      <c r="H37" s="190"/>
      <c r="I37" s="182">
        <v>2</v>
      </c>
      <c r="J37" s="182"/>
      <c r="K37" s="175"/>
      <c r="L37" s="175"/>
      <c r="M37" s="175"/>
      <c r="N37" s="175">
        <f t="shared" si="4"/>
        <v>2</v>
      </c>
      <c r="O37" s="176"/>
      <c r="P37" s="175"/>
      <c r="Q37" s="177"/>
      <c r="R37" s="177"/>
      <c r="S37" s="177"/>
      <c r="T37" s="178"/>
      <c r="U37" s="179"/>
      <c r="X37" s="268"/>
    </row>
    <row r="38" spans="1:24" s="1" customFormat="1" ht="22.5" x14ac:dyDescent="0.2">
      <c r="A38" s="19">
        <f t="shared" si="1"/>
        <v>34</v>
      </c>
      <c r="B38" s="130" t="s">
        <v>912</v>
      </c>
      <c r="C38" s="166">
        <v>2002</v>
      </c>
      <c r="D38" s="187" t="s">
        <v>399</v>
      </c>
      <c r="E38" s="181" t="s">
        <v>913</v>
      </c>
      <c r="F38" s="122">
        <v>1</v>
      </c>
      <c r="G38" s="189">
        <v>2003</v>
      </c>
      <c r="H38" s="190"/>
      <c r="I38" s="182"/>
      <c r="J38" s="182"/>
      <c r="K38" s="175"/>
      <c r="L38" s="175"/>
      <c r="M38" s="175">
        <v>12</v>
      </c>
      <c r="N38" s="175">
        <v>0</v>
      </c>
      <c r="O38" s="176">
        <f>SUM(N37:N38)</f>
        <v>2</v>
      </c>
      <c r="P38" s="175">
        <v>0</v>
      </c>
      <c r="Q38" s="177"/>
      <c r="R38" s="177"/>
      <c r="S38" s="177"/>
      <c r="T38" s="178"/>
      <c r="U38" s="260" t="s">
        <v>1811</v>
      </c>
      <c r="X38" s="268"/>
    </row>
    <row r="39" spans="1:24" s="1" customFormat="1" ht="18" customHeight="1" x14ac:dyDescent="0.2">
      <c r="A39" s="19">
        <f t="shared" si="1"/>
        <v>35</v>
      </c>
      <c r="B39" s="134" t="s">
        <v>401</v>
      </c>
      <c r="C39" s="166">
        <v>671</v>
      </c>
      <c r="D39" s="187" t="s">
        <v>402</v>
      </c>
      <c r="E39" s="181" t="s">
        <v>403</v>
      </c>
      <c r="F39" s="122">
        <v>1</v>
      </c>
      <c r="G39" s="123">
        <v>1976</v>
      </c>
      <c r="H39" s="124"/>
      <c r="I39" s="182">
        <v>3</v>
      </c>
      <c r="J39" s="182"/>
      <c r="K39" s="182"/>
      <c r="L39" s="182"/>
      <c r="M39" s="182"/>
      <c r="N39" s="175">
        <f t="shared" si="4"/>
        <v>3</v>
      </c>
      <c r="O39" s="176">
        <f>N39</f>
        <v>3</v>
      </c>
      <c r="P39" s="182">
        <v>3</v>
      </c>
      <c r="Q39" s="177"/>
      <c r="R39" s="177"/>
      <c r="S39" s="177"/>
      <c r="T39" s="178"/>
      <c r="U39" s="179"/>
      <c r="X39" s="268"/>
    </row>
    <row r="40" spans="1:24" s="1" customFormat="1" ht="18" customHeight="1" x14ac:dyDescent="0.2">
      <c r="A40" s="19">
        <f t="shared" si="1"/>
        <v>36</v>
      </c>
      <c r="B40" s="134" t="s">
        <v>404</v>
      </c>
      <c r="C40" s="166">
        <v>678</v>
      </c>
      <c r="D40" s="187" t="s">
        <v>405</v>
      </c>
      <c r="E40" s="181" t="s">
        <v>406</v>
      </c>
      <c r="F40" s="122">
        <v>1</v>
      </c>
      <c r="G40" s="123">
        <v>1969</v>
      </c>
      <c r="H40" s="124"/>
      <c r="I40" s="182">
        <v>10</v>
      </c>
      <c r="J40" s="182"/>
      <c r="K40" s="182"/>
      <c r="L40" s="182"/>
      <c r="M40" s="182"/>
      <c r="N40" s="175">
        <f t="shared" si="4"/>
        <v>10</v>
      </c>
      <c r="O40" s="176">
        <f t="shared" ref="O40:O41" si="5">N40</f>
        <v>10</v>
      </c>
      <c r="P40" s="182"/>
      <c r="Q40" s="177"/>
      <c r="R40" s="177"/>
      <c r="S40" s="177"/>
      <c r="T40" s="178"/>
      <c r="U40" s="179"/>
      <c r="X40" s="268"/>
    </row>
    <row r="41" spans="1:24" s="1" customFormat="1" ht="18" customHeight="1" x14ac:dyDescent="0.2">
      <c r="A41" s="19">
        <f t="shared" si="1"/>
        <v>37</v>
      </c>
      <c r="B41" s="134" t="s">
        <v>407</v>
      </c>
      <c r="C41" s="166">
        <v>683</v>
      </c>
      <c r="D41" s="180" t="s">
        <v>408</v>
      </c>
      <c r="E41" s="181" t="s">
        <v>409</v>
      </c>
      <c r="F41" s="122">
        <v>1</v>
      </c>
      <c r="G41" s="123">
        <v>1976</v>
      </c>
      <c r="H41" s="124"/>
      <c r="I41" s="182">
        <v>8</v>
      </c>
      <c r="J41" s="182"/>
      <c r="K41" s="182"/>
      <c r="L41" s="182"/>
      <c r="M41" s="182"/>
      <c r="N41" s="175">
        <f t="shared" si="4"/>
        <v>8</v>
      </c>
      <c r="O41" s="176">
        <f t="shared" si="5"/>
        <v>8</v>
      </c>
      <c r="P41" s="182">
        <v>8</v>
      </c>
      <c r="Q41" s="177"/>
      <c r="R41" s="177"/>
      <c r="S41" s="177"/>
      <c r="T41" s="178"/>
      <c r="U41" s="179"/>
      <c r="X41" s="268"/>
    </row>
    <row r="42" spans="1:24" s="1" customFormat="1" ht="18" customHeight="1" x14ac:dyDescent="0.2">
      <c r="A42" s="19">
        <f t="shared" si="1"/>
        <v>38</v>
      </c>
      <c r="B42" s="130" t="s">
        <v>410</v>
      </c>
      <c r="C42" s="166">
        <v>691</v>
      </c>
      <c r="D42" s="180" t="s">
        <v>411</v>
      </c>
      <c r="E42" s="181" t="s">
        <v>412</v>
      </c>
      <c r="F42" s="122">
        <v>1</v>
      </c>
      <c r="G42" s="123">
        <v>1982</v>
      </c>
      <c r="H42" s="124"/>
      <c r="I42" s="182">
        <v>17</v>
      </c>
      <c r="J42" s="182"/>
      <c r="K42" s="182"/>
      <c r="L42" s="182"/>
      <c r="M42" s="182"/>
      <c r="N42" s="175">
        <f t="shared" si="4"/>
        <v>17</v>
      </c>
      <c r="O42" s="176"/>
      <c r="P42" s="182">
        <v>17</v>
      </c>
      <c r="Q42" s="177"/>
      <c r="R42" s="177"/>
      <c r="S42" s="177"/>
      <c r="T42" s="178"/>
      <c r="U42" s="179"/>
      <c r="X42" s="268"/>
    </row>
    <row r="43" spans="1:24" s="1" customFormat="1" ht="18" customHeight="1" x14ac:dyDescent="0.2">
      <c r="A43" s="19">
        <f t="shared" si="1"/>
        <v>39</v>
      </c>
      <c r="B43" s="134" t="s">
        <v>413</v>
      </c>
      <c r="C43" s="166">
        <v>692</v>
      </c>
      <c r="D43" s="180" t="s">
        <v>411</v>
      </c>
      <c r="E43" s="181" t="s">
        <v>414</v>
      </c>
      <c r="F43" s="122">
        <v>1</v>
      </c>
      <c r="G43" s="123">
        <v>1958</v>
      </c>
      <c r="H43" s="124"/>
      <c r="I43" s="182">
        <v>6</v>
      </c>
      <c r="J43" s="182"/>
      <c r="K43" s="182"/>
      <c r="L43" s="182"/>
      <c r="M43" s="182"/>
      <c r="N43" s="175">
        <f t="shared" si="4"/>
        <v>6</v>
      </c>
      <c r="O43" s="176"/>
      <c r="P43" s="182"/>
      <c r="Q43" s="177"/>
      <c r="R43" s="177"/>
      <c r="S43" s="177"/>
      <c r="T43" s="178"/>
      <c r="U43" s="179"/>
      <c r="X43" s="268"/>
    </row>
    <row r="44" spans="1:24" s="1" customFormat="1" ht="18" customHeight="1" x14ac:dyDescent="0.2">
      <c r="A44" s="19">
        <f t="shared" si="1"/>
        <v>40</v>
      </c>
      <c r="B44" s="134" t="s">
        <v>415</v>
      </c>
      <c r="C44" s="166">
        <v>693</v>
      </c>
      <c r="D44" s="180" t="s">
        <v>411</v>
      </c>
      <c r="E44" s="181" t="s">
        <v>416</v>
      </c>
      <c r="F44" s="122">
        <v>1</v>
      </c>
      <c r="G44" s="123">
        <v>1959</v>
      </c>
      <c r="H44" s="124"/>
      <c r="I44" s="182">
        <v>2</v>
      </c>
      <c r="J44" s="182"/>
      <c r="K44" s="182"/>
      <c r="L44" s="182"/>
      <c r="M44" s="182"/>
      <c r="N44" s="175">
        <f t="shared" si="4"/>
        <v>2</v>
      </c>
      <c r="O44" s="176"/>
      <c r="P44" s="182"/>
      <c r="Q44" s="177"/>
      <c r="R44" s="177"/>
      <c r="S44" s="177"/>
      <c r="T44" s="178"/>
      <c r="U44" s="179"/>
      <c r="X44" s="268"/>
    </row>
    <row r="45" spans="1:24" s="1" customFormat="1" ht="18" customHeight="1" x14ac:dyDescent="0.2">
      <c r="A45" s="19">
        <f t="shared" si="1"/>
        <v>41</v>
      </c>
      <c r="B45" s="134" t="s">
        <v>417</v>
      </c>
      <c r="C45" s="166">
        <v>694</v>
      </c>
      <c r="D45" s="180" t="s">
        <v>411</v>
      </c>
      <c r="E45" s="181" t="s">
        <v>418</v>
      </c>
      <c r="F45" s="122">
        <v>1</v>
      </c>
      <c r="G45" s="123">
        <v>1976</v>
      </c>
      <c r="H45" s="124"/>
      <c r="I45" s="182">
        <v>2</v>
      </c>
      <c r="J45" s="182"/>
      <c r="K45" s="182"/>
      <c r="L45" s="182"/>
      <c r="M45" s="182"/>
      <c r="N45" s="175">
        <f t="shared" si="4"/>
        <v>2</v>
      </c>
      <c r="O45" s="176"/>
      <c r="P45" s="182">
        <v>2</v>
      </c>
      <c r="Q45" s="177"/>
      <c r="R45" s="177"/>
      <c r="S45" s="177"/>
      <c r="T45" s="178"/>
      <c r="U45" s="179"/>
      <c r="X45" s="268"/>
    </row>
    <row r="46" spans="1:24" s="1" customFormat="1" ht="18" customHeight="1" x14ac:dyDescent="0.2">
      <c r="A46" s="19">
        <f t="shared" si="1"/>
        <v>42</v>
      </c>
      <c r="B46" s="134" t="s">
        <v>419</v>
      </c>
      <c r="C46" s="166">
        <v>695</v>
      </c>
      <c r="D46" s="180" t="s">
        <v>411</v>
      </c>
      <c r="E46" s="181" t="s">
        <v>420</v>
      </c>
      <c r="F46" s="122">
        <v>1</v>
      </c>
      <c r="G46" s="123">
        <v>1976</v>
      </c>
      <c r="H46" s="124"/>
      <c r="I46" s="182">
        <v>3</v>
      </c>
      <c r="J46" s="182"/>
      <c r="K46" s="182"/>
      <c r="L46" s="182"/>
      <c r="M46" s="182"/>
      <c r="N46" s="175">
        <f t="shared" si="4"/>
        <v>3</v>
      </c>
      <c r="O46" s="176"/>
      <c r="P46" s="182">
        <v>3</v>
      </c>
      <c r="Q46" s="177"/>
      <c r="R46" s="177"/>
      <c r="S46" s="177"/>
      <c r="T46" s="178"/>
      <c r="U46" s="179"/>
      <c r="X46" s="268"/>
    </row>
    <row r="47" spans="1:24" s="1" customFormat="1" ht="18" customHeight="1" x14ac:dyDescent="0.2">
      <c r="A47" s="19">
        <f t="shared" si="1"/>
        <v>43</v>
      </c>
      <c r="B47" s="134" t="s">
        <v>421</v>
      </c>
      <c r="C47" s="166">
        <v>696</v>
      </c>
      <c r="D47" s="180" t="s">
        <v>411</v>
      </c>
      <c r="E47" s="191" t="s">
        <v>422</v>
      </c>
      <c r="F47" s="122">
        <v>1</v>
      </c>
      <c r="G47" s="123">
        <v>1977</v>
      </c>
      <c r="H47" s="124"/>
      <c r="I47" s="182">
        <v>21</v>
      </c>
      <c r="J47" s="182"/>
      <c r="K47" s="182"/>
      <c r="L47" s="182"/>
      <c r="M47" s="182"/>
      <c r="N47" s="175">
        <f t="shared" si="4"/>
        <v>21</v>
      </c>
      <c r="O47" s="176"/>
      <c r="P47" s="182">
        <v>21</v>
      </c>
      <c r="Q47" s="177"/>
      <c r="R47" s="177"/>
      <c r="S47" s="177"/>
      <c r="T47" s="178"/>
      <c r="U47" s="179"/>
      <c r="X47" s="268"/>
    </row>
    <row r="48" spans="1:24" s="1" customFormat="1" ht="18" customHeight="1" x14ac:dyDescent="0.2">
      <c r="A48" s="19">
        <f t="shared" si="1"/>
        <v>44</v>
      </c>
      <c r="B48" s="192" t="s">
        <v>423</v>
      </c>
      <c r="C48" s="169">
        <v>697</v>
      </c>
      <c r="D48" s="170" t="s">
        <v>411</v>
      </c>
      <c r="E48" s="193" t="s">
        <v>424</v>
      </c>
      <c r="F48" s="122">
        <v>1</v>
      </c>
      <c r="G48" s="189">
        <v>1956</v>
      </c>
      <c r="H48" s="190"/>
      <c r="I48" s="182">
        <v>3</v>
      </c>
      <c r="J48" s="175"/>
      <c r="K48" s="175"/>
      <c r="L48" s="175"/>
      <c r="M48" s="175"/>
      <c r="N48" s="175">
        <f t="shared" si="4"/>
        <v>3</v>
      </c>
      <c r="O48" s="176"/>
      <c r="P48" s="175"/>
      <c r="Q48" s="177"/>
      <c r="R48" s="177"/>
      <c r="S48" s="177"/>
      <c r="T48" s="178"/>
      <c r="U48" s="186"/>
      <c r="X48" s="268"/>
    </row>
    <row r="49" spans="1:24" s="1" customFormat="1" ht="18" customHeight="1" x14ac:dyDescent="0.2">
      <c r="A49" s="19">
        <f t="shared" si="1"/>
        <v>45</v>
      </c>
      <c r="B49" s="192" t="s">
        <v>425</v>
      </c>
      <c r="C49" s="169">
        <v>698</v>
      </c>
      <c r="D49" s="170" t="s">
        <v>411</v>
      </c>
      <c r="E49" s="193" t="s">
        <v>426</v>
      </c>
      <c r="F49" s="122">
        <v>1</v>
      </c>
      <c r="G49" s="189">
        <v>1960</v>
      </c>
      <c r="H49" s="190"/>
      <c r="I49" s="182">
        <v>1</v>
      </c>
      <c r="J49" s="175"/>
      <c r="K49" s="175"/>
      <c r="L49" s="175"/>
      <c r="M49" s="175"/>
      <c r="N49" s="175">
        <f t="shared" si="4"/>
        <v>1</v>
      </c>
      <c r="O49" s="176"/>
      <c r="P49" s="175"/>
      <c r="Q49" s="177"/>
      <c r="R49" s="177"/>
      <c r="S49" s="177"/>
      <c r="T49" s="178"/>
      <c r="U49" s="186"/>
      <c r="X49" s="268"/>
    </row>
    <row r="50" spans="1:24" s="1" customFormat="1" ht="18" customHeight="1" x14ac:dyDescent="0.2">
      <c r="A50" s="19">
        <f t="shared" si="1"/>
        <v>46</v>
      </c>
      <c r="B50" s="118" t="s">
        <v>427</v>
      </c>
      <c r="C50" s="166">
        <v>708</v>
      </c>
      <c r="D50" s="180" t="s">
        <v>411</v>
      </c>
      <c r="E50" s="181" t="s">
        <v>428</v>
      </c>
      <c r="F50" s="122">
        <v>1</v>
      </c>
      <c r="G50" s="123">
        <v>1979</v>
      </c>
      <c r="H50" s="124"/>
      <c r="I50" s="182">
        <v>54</v>
      </c>
      <c r="J50" s="182"/>
      <c r="K50" s="182"/>
      <c r="L50" s="182"/>
      <c r="M50" s="182"/>
      <c r="N50" s="175">
        <f t="shared" si="4"/>
        <v>54</v>
      </c>
      <c r="O50" s="176">
        <f>SUM(N42:N50)</f>
        <v>109</v>
      </c>
      <c r="P50" s="182">
        <v>54</v>
      </c>
      <c r="Q50" s="177"/>
      <c r="R50" s="177"/>
      <c r="S50" s="177"/>
      <c r="T50" s="178"/>
      <c r="U50" s="179"/>
      <c r="X50" s="268"/>
    </row>
    <row r="51" spans="1:24" s="1" customFormat="1" ht="18" customHeight="1" x14ac:dyDescent="0.2">
      <c r="A51" s="19">
        <f t="shared" si="1"/>
        <v>47</v>
      </c>
      <c r="B51" s="134" t="s">
        <v>429</v>
      </c>
      <c r="C51" s="166">
        <v>719</v>
      </c>
      <c r="D51" s="180" t="s">
        <v>430</v>
      </c>
      <c r="E51" s="181" t="s">
        <v>431</v>
      </c>
      <c r="F51" s="122">
        <v>1</v>
      </c>
      <c r="G51" s="123">
        <v>1979</v>
      </c>
      <c r="H51" s="124"/>
      <c r="I51" s="182">
        <v>4</v>
      </c>
      <c r="J51" s="182"/>
      <c r="K51" s="182"/>
      <c r="L51" s="182"/>
      <c r="M51" s="182"/>
      <c r="N51" s="175">
        <f t="shared" si="4"/>
        <v>4</v>
      </c>
      <c r="O51" s="176">
        <f t="shared" ref="O51:O54" si="6">N51</f>
        <v>4</v>
      </c>
      <c r="P51" s="182">
        <v>4</v>
      </c>
      <c r="Q51" s="177"/>
      <c r="R51" s="177"/>
      <c r="S51" s="177"/>
      <c r="T51" s="178"/>
      <c r="U51" s="179"/>
      <c r="X51" s="268"/>
    </row>
    <row r="52" spans="1:24" s="1" customFormat="1" ht="18" customHeight="1" x14ac:dyDescent="0.2">
      <c r="A52" s="19">
        <f t="shared" si="1"/>
        <v>48</v>
      </c>
      <c r="B52" s="130" t="s">
        <v>432</v>
      </c>
      <c r="C52" s="166">
        <v>738</v>
      </c>
      <c r="D52" s="180" t="s">
        <v>433</v>
      </c>
      <c r="E52" s="181" t="s">
        <v>434</v>
      </c>
      <c r="F52" s="122">
        <v>1</v>
      </c>
      <c r="G52" s="123">
        <v>1989</v>
      </c>
      <c r="H52" s="124"/>
      <c r="I52" s="182">
        <v>11</v>
      </c>
      <c r="J52" s="182"/>
      <c r="K52" s="182"/>
      <c r="L52" s="182"/>
      <c r="M52" s="182"/>
      <c r="N52" s="175">
        <f t="shared" si="4"/>
        <v>11</v>
      </c>
      <c r="O52" s="176">
        <f t="shared" si="6"/>
        <v>11</v>
      </c>
      <c r="P52" s="182">
        <v>11</v>
      </c>
      <c r="Q52" s="177"/>
      <c r="R52" s="177"/>
      <c r="S52" s="177"/>
      <c r="T52" s="178"/>
      <c r="U52" s="179"/>
      <c r="X52" s="268"/>
    </row>
    <row r="53" spans="1:24" s="1" customFormat="1" ht="35.25" customHeight="1" x14ac:dyDescent="0.2">
      <c r="A53" s="19">
        <f t="shared" si="1"/>
        <v>49</v>
      </c>
      <c r="B53" s="130" t="s">
        <v>435</v>
      </c>
      <c r="C53" s="166">
        <v>742</v>
      </c>
      <c r="D53" s="180" t="s">
        <v>436</v>
      </c>
      <c r="E53" s="181" t="s">
        <v>437</v>
      </c>
      <c r="F53" s="122"/>
      <c r="G53" s="123">
        <v>2002</v>
      </c>
      <c r="H53" s="124"/>
      <c r="I53" s="182"/>
      <c r="J53" s="182"/>
      <c r="K53" s="182">
        <v>0</v>
      </c>
      <c r="L53" s="182"/>
      <c r="M53" s="182"/>
      <c r="N53" s="175">
        <f t="shared" si="4"/>
        <v>0</v>
      </c>
      <c r="O53" s="176">
        <f t="shared" si="6"/>
        <v>0</v>
      </c>
      <c r="P53" s="182"/>
      <c r="Q53" s="177"/>
      <c r="R53" s="177"/>
      <c r="S53" s="177">
        <v>1</v>
      </c>
      <c r="T53" s="178"/>
      <c r="U53" s="128" t="s">
        <v>1631</v>
      </c>
      <c r="X53" s="268"/>
    </row>
    <row r="54" spans="1:24" s="1" customFormat="1" ht="18" customHeight="1" x14ac:dyDescent="0.2">
      <c r="A54" s="19">
        <f t="shared" si="1"/>
        <v>50</v>
      </c>
      <c r="B54" s="134" t="s">
        <v>438</v>
      </c>
      <c r="C54" s="166">
        <v>749</v>
      </c>
      <c r="D54" s="180" t="s">
        <v>439</v>
      </c>
      <c r="E54" s="181" t="s">
        <v>440</v>
      </c>
      <c r="F54" s="122">
        <v>1</v>
      </c>
      <c r="G54" s="123">
        <v>1974</v>
      </c>
      <c r="H54" s="124"/>
      <c r="I54" s="182">
        <v>7</v>
      </c>
      <c r="J54" s="182"/>
      <c r="K54" s="182"/>
      <c r="L54" s="182"/>
      <c r="M54" s="182"/>
      <c r="N54" s="175">
        <f t="shared" si="4"/>
        <v>7</v>
      </c>
      <c r="O54" s="176">
        <f t="shared" si="6"/>
        <v>7</v>
      </c>
      <c r="P54" s="182">
        <v>7</v>
      </c>
      <c r="Q54" s="177"/>
      <c r="R54" s="177"/>
      <c r="S54" s="177"/>
      <c r="T54" s="178"/>
      <c r="U54" s="179"/>
      <c r="X54" s="268"/>
    </row>
    <row r="55" spans="1:24" s="1" customFormat="1" ht="18" customHeight="1" x14ac:dyDescent="0.2">
      <c r="A55" s="19">
        <f t="shared" si="1"/>
        <v>51</v>
      </c>
      <c r="B55" s="134" t="s">
        <v>441</v>
      </c>
      <c r="C55" s="166">
        <v>765</v>
      </c>
      <c r="D55" s="180" t="s">
        <v>442</v>
      </c>
      <c r="E55" s="181" t="s">
        <v>443</v>
      </c>
      <c r="F55" s="122">
        <v>1</v>
      </c>
      <c r="G55" s="123">
        <v>1974</v>
      </c>
      <c r="H55" s="124"/>
      <c r="I55" s="182">
        <v>12</v>
      </c>
      <c r="J55" s="182"/>
      <c r="K55" s="182"/>
      <c r="L55" s="182"/>
      <c r="M55" s="182"/>
      <c r="N55" s="175">
        <f t="shared" si="4"/>
        <v>12</v>
      </c>
      <c r="O55" s="176"/>
      <c r="P55" s="182">
        <v>12</v>
      </c>
      <c r="Q55" s="177"/>
      <c r="R55" s="177"/>
      <c r="S55" s="177"/>
      <c r="T55" s="178"/>
      <c r="U55" s="179"/>
      <c r="X55" s="268"/>
    </row>
    <row r="56" spans="1:24" s="1" customFormat="1" ht="18" customHeight="1" x14ac:dyDescent="0.2">
      <c r="A56" s="19">
        <f t="shared" si="1"/>
        <v>52</v>
      </c>
      <c r="B56" s="134" t="s">
        <v>444</v>
      </c>
      <c r="C56" s="166">
        <v>767</v>
      </c>
      <c r="D56" s="180" t="s">
        <v>442</v>
      </c>
      <c r="E56" s="181" t="s">
        <v>445</v>
      </c>
      <c r="F56" s="122">
        <v>1</v>
      </c>
      <c r="G56" s="123">
        <v>1967</v>
      </c>
      <c r="H56" s="124"/>
      <c r="I56" s="182">
        <v>1</v>
      </c>
      <c r="J56" s="182"/>
      <c r="K56" s="182"/>
      <c r="L56" s="182"/>
      <c r="M56" s="182"/>
      <c r="N56" s="175">
        <f t="shared" si="4"/>
        <v>1</v>
      </c>
      <c r="O56" s="176"/>
      <c r="P56" s="182"/>
      <c r="Q56" s="177"/>
      <c r="R56" s="177"/>
      <c r="S56" s="177"/>
      <c r="T56" s="178"/>
      <c r="U56" s="179"/>
      <c r="X56" s="268"/>
    </row>
    <row r="57" spans="1:24" s="1" customFormat="1" ht="18" customHeight="1" x14ac:dyDescent="0.2">
      <c r="A57" s="19">
        <f t="shared" si="1"/>
        <v>53</v>
      </c>
      <c r="B57" s="134" t="s">
        <v>446</v>
      </c>
      <c r="C57" s="166">
        <v>768</v>
      </c>
      <c r="D57" s="180" t="s">
        <v>442</v>
      </c>
      <c r="E57" s="181" t="s">
        <v>447</v>
      </c>
      <c r="F57" s="122">
        <v>1</v>
      </c>
      <c r="G57" s="123">
        <v>1979</v>
      </c>
      <c r="H57" s="124"/>
      <c r="I57" s="182">
        <v>40</v>
      </c>
      <c r="J57" s="182"/>
      <c r="K57" s="182"/>
      <c r="L57" s="182"/>
      <c r="M57" s="182"/>
      <c r="N57" s="175">
        <f t="shared" si="4"/>
        <v>40</v>
      </c>
      <c r="O57" s="176">
        <f>SUM(N55:N57)</f>
        <v>53</v>
      </c>
      <c r="P57" s="182">
        <v>40</v>
      </c>
      <c r="Q57" s="177"/>
      <c r="R57" s="177"/>
      <c r="S57" s="177"/>
      <c r="T57" s="178"/>
      <c r="U57" s="179"/>
      <c r="X57" s="268"/>
    </row>
    <row r="58" spans="1:24" s="1" customFormat="1" ht="18" customHeight="1" x14ac:dyDescent="0.2">
      <c r="A58" s="19">
        <f t="shared" si="1"/>
        <v>54</v>
      </c>
      <c r="B58" s="134" t="s">
        <v>448</v>
      </c>
      <c r="C58" s="166">
        <v>773</v>
      </c>
      <c r="D58" s="180" t="s">
        <v>449</v>
      </c>
      <c r="E58" s="181" t="s">
        <v>450</v>
      </c>
      <c r="F58" s="122">
        <v>1</v>
      </c>
      <c r="G58" s="123">
        <v>1963</v>
      </c>
      <c r="H58" s="124"/>
      <c r="I58" s="182">
        <v>7</v>
      </c>
      <c r="J58" s="182"/>
      <c r="K58" s="182"/>
      <c r="L58" s="182"/>
      <c r="M58" s="182"/>
      <c r="N58" s="175">
        <f t="shared" si="4"/>
        <v>7</v>
      </c>
      <c r="O58" s="176">
        <f t="shared" ref="O58" si="7">N58</f>
        <v>7</v>
      </c>
      <c r="P58" s="182"/>
      <c r="Q58" s="177"/>
      <c r="R58" s="177"/>
      <c r="S58" s="177"/>
      <c r="T58" s="178"/>
      <c r="U58" s="179"/>
      <c r="X58" s="268"/>
    </row>
    <row r="59" spans="1:24" s="1" customFormat="1" ht="18" customHeight="1" x14ac:dyDescent="0.2">
      <c r="A59" s="19">
        <f t="shared" si="1"/>
        <v>55</v>
      </c>
      <c r="B59" s="134" t="s">
        <v>451</v>
      </c>
      <c r="C59" s="166">
        <v>778</v>
      </c>
      <c r="D59" s="180" t="s">
        <v>452</v>
      </c>
      <c r="E59" s="181" t="s">
        <v>453</v>
      </c>
      <c r="F59" s="122">
        <v>1</v>
      </c>
      <c r="G59" s="123">
        <v>1974</v>
      </c>
      <c r="H59" s="124"/>
      <c r="I59" s="182">
        <v>4</v>
      </c>
      <c r="J59" s="182"/>
      <c r="K59" s="182"/>
      <c r="L59" s="182"/>
      <c r="M59" s="182"/>
      <c r="N59" s="175">
        <f t="shared" si="4"/>
        <v>4</v>
      </c>
      <c r="O59" s="176"/>
      <c r="P59" s="182">
        <v>6</v>
      </c>
      <c r="Q59" s="177"/>
      <c r="R59" s="177"/>
      <c r="S59" s="177"/>
      <c r="T59" s="178"/>
      <c r="U59" s="179"/>
      <c r="X59" s="268"/>
    </row>
    <row r="60" spans="1:24" s="1" customFormat="1" ht="18" customHeight="1" x14ac:dyDescent="0.2">
      <c r="A60" s="19">
        <f t="shared" si="1"/>
        <v>56</v>
      </c>
      <c r="B60" s="130" t="s">
        <v>454</v>
      </c>
      <c r="C60" s="166">
        <v>779</v>
      </c>
      <c r="D60" s="180" t="s">
        <v>452</v>
      </c>
      <c r="E60" s="181" t="s">
        <v>455</v>
      </c>
      <c r="F60" s="122">
        <v>1</v>
      </c>
      <c r="G60" s="123">
        <v>1998</v>
      </c>
      <c r="H60" s="124"/>
      <c r="I60" s="182">
        <v>20</v>
      </c>
      <c r="J60" s="182"/>
      <c r="K60" s="182"/>
      <c r="L60" s="182"/>
      <c r="M60" s="182"/>
      <c r="N60" s="175">
        <f t="shared" si="4"/>
        <v>20</v>
      </c>
      <c r="O60" s="176">
        <f>SUM(N59:N60)</f>
        <v>24</v>
      </c>
      <c r="P60" s="182">
        <v>20</v>
      </c>
      <c r="Q60" s="177"/>
      <c r="R60" s="177"/>
      <c r="S60" s="177"/>
      <c r="T60" s="178"/>
      <c r="U60" s="179"/>
      <c r="X60" s="268"/>
    </row>
    <row r="61" spans="1:24" s="1" customFormat="1" ht="18" customHeight="1" x14ac:dyDescent="0.2">
      <c r="A61" s="19">
        <f t="shared" si="1"/>
        <v>57</v>
      </c>
      <c r="B61" s="134" t="s">
        <v>456</v>
      </c>
      <c r="C61" s="166">
        <v>790</v>
      </c>
      <c r="D61" s="180" t="s">
        <v>457</v>
      </c>
      <c r="E61" s="181" t="s">
        <v>458</v>
      </c>
      <c r="F61" s="122">
        <v>1</v>
      </c>
      <c r="G61" s="123">
        <v>1961</v>
      </c>
      <c r="H61" s="124"/>
      <c r="I61" s="182">
        <v>6</v>
      </c>
      <c r="J61" s="182"/>
      <c r="K61" s="182"/>
      <c r="L61" s="182"/>
      <c r="M61" s="182"/>
      <c r="N61" s="175">
        <f t="shared" si="4"/>
        <v>6</v>
      </c>
      <c r="O61" s="176"/>
      <c r="P61" s="182">
        <v>4</v>
      </c>
      <c r="Q61" s="177"/>
      <c r="R61" s="177"/>
      <c r="S61" s="177"/>
      <c r="T61" s="178"/>
      <c r="U61" s="179"/>
      <c r="X61" s="268"/>
    </row>
    <row r="62" spans="1:24" s="1" customFormat="1" ht="18" customHeight="1" x14ac:dyDescent="0.2">
      <c r="A62" s="19">
        <f t="shared" si="1"/>
        <v>58</v>
      </c>
      <c r="B62" s="134" t="s">
        <v>459</v>
      </c>
      <c r="C62" s="166">
        <v>791</v>
      </c>
      <c r="D62" s="180" t="s">
        <v>457</v>
      </c>
      <c r="E62" s="181" t="s">
        <v>460</v>
      </c>
      <c r="F62" s="122">
        <v>1</v>
      </c>
      <c r="G62" s="123">
        <v>1976</v>
      </c>
      <c r="H62" s="124"/>
      <c r="I62" s="182">
        <v>1</v>
      </c>
      <c r="J62" s="182"/>
      <c r="K62" s="182"/>
      <c r="L62" s="182"/>
      <c r="M62" s="182"/>
      <c r="N62" s="175">
        <f t="shared" si="4"/>
        <v>1</v>
      </c>
      <c r="O62" s="176">
        <f>SUM(N61:N62)</f>
        <v>7</v>
      </c>
      <c r="P62" s="182">
        <v>1</v>
      </c>
      <c r="Q62" s="177"/>
      <c r="R62" s="177"/>
      <c r="S62" s="177"/>
      <c r="T62" s="178"/>
      <c r="U62" s="179"/>
      <c r="X62" s="268"/>
    </row>
    <row r="63" spans="1:24" s="1" customFormat="1" ht="23.25" customHeight="1" x14ac:dyDescent="0.2">
      <c r="A63" s="19">
        <f t="shared" si="1"/>
        <v>59</v>
      </c>
      <c r="B63" s="134"/>
      <c r="C63" s="166"/>
      <c r="D63" s="180" t="s">
        <v>1623</v>
      </c>
      <c r="E63" s="181" t="s">
        <v>1621</v>
      </c>
      <c r="F63" s="122"/>
      <c r="G63" s="123"/>
      <c r="H63" s="124"/>
      <c r="I63" s="182"/>
      <c r="J63" s="182"/>
      <c r="K63" s="182"/>
      <c r="L63" s="182"/>
      <c r="M63" s="182"/>
      <c r="N63" s="175"/>
      <c r="O63" s="176">
        <f>N63</f>
        <v>0</v>
      </c>
      <c r="P63" s="182"/>
      <c r="Q63" s="177"/>
      <c r="R63" s="177"/>
      <c r="S63" s="177"/>
      <c r="T63" s="178">
        <v>1</v>
      </c>
      <c r="U63" s="128" t="s">
        <v>1624</v>
      </c>
      <c r="X63" s="268"/>
    </row>
    <row r="64" spans="1:24" s="1" customFormat="1" ht="18" customHeight="1" x14ac:dyDescent="0.2">
      <c r="A64" s="19">
        <f t="shared" si="1"/>
        <v>60</v>
      </c>
      <c r="B64" s="134" t="s">
        <v>461</v>
      </c>
      <c r="C64" s="166">
        <v>796</v>
      </c>
      <c r="D64" s="180" t="s">
        <v>462</v>
      </c>
      <c r="E64" s="181" t="s">
        <v>463</v>
      </c>
      <c r="F64" s="122">
        <v>1</v>
      </c>
      <c r="G64" s="123">
        <v>1976</v>
      </c>
      <c r="H64" s="124"/>
      <c r="I64" s="182">
        <v>2</v>
      </c>
      <c r="J64" s="182"/>
      <c r="K64" s="182"/>
      <c r="L64" s="182"/>
      <c r="M64" s="182"/>
      <c r="N64" s="182">
        <f t="shared" ref="N64:N90" si="8">SUM(I64:M64)</f>
        <v>2</v>
      </c>
      <c r="O64" s="183">
        <f>N64</f>
        <v>2</v>
      </c>
      <c r="P64" s="182">
        <v>2</v>
      </c>
      <c r="Q64" s="177"/>
      <c r="R64" s="177"/>
      <c r="S64" s="177"/>
      <c r="T64" s="178"/>
      <c r="U64" s="179"/>
      <c r="X64" s="268"/>
    </row>
    <row r="65" spans="1:24" s="1" customFormat="1" ht="18" customHeight="1" x14ac:dyDescent="0.2">
      <c r="A65" s="19">
        <f t="shared" si="1"/>
        <v>61</v>
      </c>
      <c r="B65" s="134" t="s">
        <v>464</v>
      </c>
      <c r="C65" s="166">
        <v>806</v>
      </c>
      <c r="D65" s="180" t="s">
        <v>465</v>
      </c>
      <c r="E65" s="181" t="s">
        <v>466</v>
      </c>
      <c r="F65" s="122">
        <v>1</v>
      </c>
      <c r="G65" s="123">
        <v>1974</v>
      </c>
      <c r="H65" s="124"/>
      <c r="I65" s="182">
        <v>3</v>
      </c>
      <c r="J65" s="182"/>
      <c r="K65" s="182"/>
      <c r="L65" s="182"/>
      <c r="M65" s="182"/>
      <c r="N65" s="182">
        <f t="shared" si="8"/>
        <v>3</v>
      </c>
      <c r="O65" s="183"/>
      <c r="P65" s="182"/>
      <c r="Q65" s="177"/>
      <c r="R65" s="177"/>
      <c r="S65" s="177"/>
      <c r="T65" s="178"/>
      <c r="U65" s="179"/>
      <c r="X65" s="268"/>
    </row>
    <row r="66" spans="1:24" s="1" customFormat="1" ht="18" customHeight="1" x14ac:dyDescent="0.2">
      <c r="A66" s="19">
        <f t="shared" si="1"/>
        <v>62</v>
      </c>
      <c r="B66" s="134" t="s">
        <v>467</v>
      </c>
      <c r="C66" s="166">
        <v>808</v>
      </c>
      <c r="D66" s="180" t="s">
        <v>465</v>
      </c>
      <c r="E66" s="181" t="s">
        <v>468</v>
      </c>
      <c r="F66" s="122">
        <v>1</v>
      </c>
      <c r="G66" s="123">
        <v>1985</v>
      </c>
      <c r="H66" s="124"/>
      <c r="I66" s="182">
        <v>10</v>
      </c>
      <c r="J66" s="182"/>
      <c r="K66" s="182"/>
      <c r="L66" s="182"/>
      <c r="M66" s="182"/>
      <c r="N66" s="182">
        <f t="shared" si="8"/>
        <v>10</v>
      </c>
      <c r="O66" s="183"/>
      <c r="P66" s="182">
        <v>10</v>
      </c>
      <c r="Q66" s="177"/>
      <c r="R66" s="177"/>
      <c r="S66" s="177"/>
      <c r="T66" s="178"/>
      <c r="U66" s="179"/>
      <c r="X66" s="268"/>
    </row>
    <row r="67" spans="1:24" s="1" customFormat="1" ht="18" customHeight="1" x14ac:dyDescent="0.2">
      <c r="A67" s="19">
        <f t="shared" si="1"/>
        <v>63</v>
      </c>
      <c r="B67" s="134" t="s">
        <v>469</v>
      </c>
      <c r="C67" s="166" t="s">
        <v>470</v>
      </c>
      <c r="D67" s="180" t="s">
        <v>465</v>
      </c>
      <c r="E67" s="181" t="s">
        <v>471</v>
      </c>
      <c r="F67" s="122">
        <v>2</v>
      </c>
      <c r="G67" s="123">
        <v>1976</v>
      </c>
      <c r="H67" s="124"/>
      <c r="I67" s="182">
        <v>24</v>
      </c>
      <c r="J67" s="182"/>
      <c r="K67" s="182"/>
      <c r="L67" s="182"/>
      <c r="M67" s="182"/>
      <c r="N67" s="175">
        <f t="shared" si="8"/>
        <v>24</v>
      </c>
      <c r="O67" s="176">
        <f>SUM(N65:N67)</f>
        <v>37</v>
      </c>
      <c r="P67" s="182">
        <v>24</v>
      </c>
      <c r="Q67" s="177"/>
      <c r="R67" s="177"/>
      <c r="S67" s="177"/>
      <c r="T67" s="178"/>
      <c r="U67" s="179"/>
      <c r="X67" s="268"/>
    </row>
    <row r="68" spans="1:24" s="1" customFormat="1" ht="18" customHeight="1" x14ac:dyDescent="0.2">
      <c r="A68" s="19">
        <f t="shared" si="1"/>
        <v>64</v>
      </c>
      <c r="B68" s="134" t="s">
        <v>472</v>
      </c>
      <c r="C68" s="166">
        <v>820</v>
      </c>
      <c r="D68" s="180" t="s">
        <v>473</v>
      </c>
      <c r="E68" s="181" t="s">
        <v>474</v>
      </c>
      <c r="F68" s="122">
        <v>1</v>
      </c>
      <c r="G68" s="123">
        <v>1982</v>
      </c>
      <c r="H68" s="124"/>
      <c r="I68" s="182">
        <v>4</v>
      </c>
      <c r="J68" s="182"/>
      <c r="K68" s="182"/>
      <c r="L68" s="182"/>
      <c r="M68" s="182"/>
      <c r="N68" s="175">
        <f t="shared" si="8"/>
        <v>4</v>
      </c>
      <c r="O68" s="176">
        <v>4</v>
      </c>
      <c r="P68" s="182"/>
      <c r="Q68" s="177"/>
      <c r="R68" s="177"/>
      <c r="S68" s="177"/>
      <c r="T68" s="178"/>
      <c r="U68" s="179"/>
      <c r="X68" s="268"/>
    </row>
    <row r="69" spans="1:24" s="1" customFormat="1" ht="18" customHeight="1" x14ac:dyDescent="0.2">
      <c r="A69" s="19">
        <f t="shared" si="1"/>
        <v>65</v>
      </c>
      <c r="B69" s="134" t="s">
        <v>475</v>
      </c>
      <c r="C69" s="166">
        <v>822</v>
      </c>
      <c r="D69" s="180" t="s">
        <v>476</v>
      </c>
      <c r="E69" s="181" t="s">
        <v>477</v>
      </c>
      <c r="F69" s="122">
        <v>1</v>
      </c>
      <c r="G69" s="123">
        <v>1954</v>
      </c>
      <c r="H69" s="124"/>
      <c r="I69" s="182">
        <v>1</v>
      </c>
      <c r="J69" s="182"/>
      <c r="K69" s="182"/>
      <c r="L69" s="182"/>
      <c r="M69" s="182"/>
      <c r="N69" s="175">
        <f t="shared" si="8"/>
        <v>1</v>
      </c>
      <c r="O69" s="176"/>
      <c r="P69" s="182"/>
      <c r="Q69" s="177"/>
      <c r="R69" s="177"/>
      <c r="S69" s="177"/>
      <c r="T69" s="178"/>
      <c r="U69" s="128"/>
      <c r="X69" s="268"/>
    </row>
    <row r="70" spans="1:24" s="15" customFormat="1" ht="20.25" customHeight="1" x14ac:dyDescent="0.2">
      <c r="A70" s="19">
        <f t="shared" si="1"/>
        <v>66</v>
      </c>
      <c r="B70" s="134" t="s">
        <v>478</v>
      </c>
      <c r="C70" s="166">
        <v>826</v>
      </c>
      <c r="D70" s="180" t="s">
        <v>476</v>
      </c>
      <c r="E70" s="181" t="s">
        <v>479</v>
      </c>
      <c r="F70" s="122">
        <v>1</v>
      </c>
      <c r="G70" s="123">
        <v>2003</v>
      </c>
      <c r="H70" s="124"/>
      <c r="I70" s="182"/>
      <c r="J70" s="182"/>
      <c r="K70" s="182">
        <v>12</v>
      </c>
      <c r="L70" s="182"/>
      <c r="M70" s="182"/>
      <c r="N70" s="175">
        <f t="shared" si="8"/>
        <v>12</v>
      </c>
      <c r="O70" s="176">
        <f>SUM(N69:N70)</f>
        <v>13</v>
      </c>
      <c r="P70" s="182">
        <v>12</v>
      </c>
      <c r="Q70" s="177"/>
      <c r="R70" s="177"/>
      <c r="S70" s="177"/>
      <c r="T70" s="178"/>
      <c r="U70" s="128" t="s">
        <v>480</v>
      </c>
      <c r="W70" s="1"/>
      <c r="X70" s="268"/>
    </row>
    <row r="71" spans="1:24" s="1" customFormat="1" ht="18" customHeight="1" x14ac:dyDescent="0.2">
      <c r="A71" s="19">
        <f t="shared" si="1"/>
        <v>67</v>
      </c>
      <c r="B71" s="192" t="s">
        <v>481</v>
      </c>
      <c r="C71" s="169">
        <v>828</v>
      </c>
      <c r="D71" s="170" t="s">
        <v>482</v>
      </c>
      <c r="E71" s="193" t="s">
        <v>483</v>
      </c>
      <c r="F71" s="122">
        <v>1</v>
      </c>
      <c r="G71" s="189">
        <v>1958</v>
      </c>
      <c r="H71" s="190"/>
      <c r="I71" s="182">
        <v>5</v>
      </c>
      <c r="J71" s="175"/>
      <c r="K71" s="175"/>
      <c r="L71" s="175"/>
      <c r="M71" s="182"/>
      <c r="N71" s="175">
        <f t="shared" si="8"/>
        <v>5</v>
      </c>
      <c r="O71" s="176"/>
      <c r="P71" s="175"/>
      <c r="Q71" s="177"/>
      <c r="R71" s="177"/>
      <c r="S71" s="177"/>
      <c r="T71" s="178"/>
      <c r="U71" s="186"/>
      <c r="X71" s="268"/>
    </row>
    <row r="72" spans="1:24" s="1" customFormat="1" ht="18" customHeight="1" x14ac:dyDescent="0.2">
      <c r="A72" s="19">
        <f t="shared" si="1"/>
        <v>68</v>
      </c>
      <c r="B72" s="192" t="s">
        <v>484</v>
      </c>
      <c r="C72" s="169">
        <v>829</v>
      </c>
      <c r="D72" s="170" t="s">
        <v>482</v>
      </c>
      <c r="E72" s="193" t="s">
        <v>485</v>
      </c>
      <c r="F72" s="122">
        <v>1</v>
      </c>
      <c r="G72" s="189">
        <v>1960</v>
      </c>
      <c r="H72" s="190"/>
      <c r="I72" s="182">
        <v>2</v>
      </c>
      <c r="J72" s="175"/>
      <c r="K72" s="175"/>
      <c r="L72" s="175"/>
      <c r="M72" s="182"/>
      <c r="N72" s="175">
        <f t="shared" si="8"/>
        <v>2</v>
      </c>
      <c r="O72" s="176">
        <f>SUM(N71:N72)</f>
        <v>7</v>
      </c>
      <c r="P72" s="175"/>
      <c r="Q72" s="177"/>
      <c r="R72" s="177"/>
      <c r="S72" s="177"/>
      <c r="T72" s="178"/>
      <c r="U72" s="186"/>
      <c r="X72" s="268"/>
    </row>
    <row r="73" spans="1:24" s="1" customFormat="1" ht="18" customHeight="1" x14ac:dyDescent="0.2">
      <c r="A73" s="19">
        <f t="shared" si="1"/>
        <v>69</v>
      </c>
      <c r="B73" s="134" t="s">
        <v>486</v>
      </c>
      <c r="C73" s="166">
        <v>838</v>
      </c>
      <c r="D73" s="180" t="s">
        <v>487</v>
      </c>
      <c r="E73" s="181" t="s">
        <v>488</v>
      </c>
      <c r="F73" s="122">
        <v>1</v>
      </c>
      <c r="G73" s="123">
        <v>1975</v>
      </c>
      <c r="H73" s="124"/>
      <c r="I73" s="182">
        <v>11</v>
      </c>
      <c r="J73" s="182"/>
      <c r="K73" s="182"/>
      <c r="L73" s="182"/>
      <c r="M73" s="182"/>
      <c r="N73" s="175">
        <f t="shared" si="8"/>
        <v>11</v>
      </c>
      <c r="O73" s="176"/>
      <c r="P73" s="182">
        <v>11</v>
      </c>
      <c r="Q73" s="177"/>
      <c r="R73" s="177"/>
      <c r="S73" s="177"/>
      <c r="T73" s="178"/>
      <c r="U73" s="179"/>
      <c r="X73" s="268"/>
    </row>
    <row r="74" spans="1:24" s="1" customFormat="1" ht="18" customHeight="1" x14ac:dyDescent="0.2">
      <c r="A74" s="19">
        <f t="shared" ref="A74:A138" si="9">1+A73</f>
        <v>70</v>
      </c>
      <c r="B74" s="134" t="s">
        <v>489</v>
      </c>
      <c r="C74" s="166">
        <v>839</v>
      </c>
      <c r="D74" s="180" t="s">
        <v>487</v>
      </c>
      <c r="E74" s="181" t="s">
        <v>490</v>
      </c>
      <c r="F74" s="122">
        <v>1</v>
      </c>
      <c r="G74" s="123">
        <v>1998</v>
      </c>
      <c r="H74" s="124"/>
      <c r="I74" s="182">
        <v>12</v>
      </c>
      <c r="J74" s="182"/>
      <c r="K74" s="182"/>
      <c r="L74" s="182"/>
      <c r="M74" s="182"/>
      <c r="N74" s="175">
        <f t="shared" si="8"/>
        <v>12</v>
      </c>
      <c r="O74" s="176">
        <f>SUM(N73:N74)</f>
        <v>23</v>
      </c>
      <c r="P74" s="182">
        <v>12</v>
      </c>
      <c r="Q74" s="177"/>
      <c r="R74" s="177"/>
      <c r="S74" s="177"/>
      <c r="T74" s="178"/>
      <c r="U74" s="179"/>
      <c r="X74" s="268"/>
    </row>
    <row r="75" spans="1:24" s="1" customFormat="1" ht="18" customHeight="1" x14ac:dyDescent="0.2">
      <c r="A75" s="19">
        <f t="shared" si="9"/>
        <v>71</v>
      </c>
      <c r="B75" s="134" t="s">
        <v>491</v>
      </c>
      <c r="C75" s="166">
        <v>847</v>
      </c>
      <c r="D75" s="180" t="s">
        <v>492</v>
      </c>
      <c r="E75" s="181" t="s">
        <v>493</v>
      </c>
      <c r="F75" s="122">
        <v>1</v>
      </c>
      <c r="G75" s="123">
        <v>1976</v>
      </c>
      <c r="H75" s="124"/>
      <c r="I75" s="182">
        <v>1</v>
      </c>
      <c r="J75" s="182"/>
      <c r="K75" s="182"/>
      <c r="L75" s="182"/>
      <c r="M75" s="182"/>
      <c r="N75" s="175">
        <f t="shared" si="8"/>
        <v>1</v>
      </c>
      <c r="O75" s="176"/>
      <c r="P75" s="182">
        <v>1</v>
      </c>
      <c r="Q75" s="177"/>
      <c r="R75" s="177"/>
      <c r="S75" s="177"/>
      <c r="T75" s="178"/>
      <c r="U75" s="179"/>
      <c r="X75" s="268"/>
    </row>
    <row r="76" spans="1:24" s="1" customFormat="1" ht="18" customHeight="1" x14ac:dyDescent="0.2">
      <c r="A76" s="19">
        <f t="shared" si="9"/>
        <v>72</v>
      </c>
      <c r="B76" s="134" t="s">
        <v>494</v>
      </c>
      <c r="C76" s="166">
        <v>848</v>
      </c>
      <c r="D76" s="180" t="s">
        <v>492</v>
      </c>
      <c r="E76" s="181" t="s">
        <v>495</v>
      </c>
      <c r="F76" s="122">
        <v>1</v>
      </c>
      <c r="G76" s="123">
        <v>1980</v>
      </c>
      <c r="H76" s="124"/>
      <c r="I76" s="182">
        <v>54</v>
      </c>
      <c r="J76" s="182"/>
      <c r="K76" s="182"/>
      <c r="L76" s="182"/>
      <c r="M76" s="182"/>
      <c r="N76" s="175">
        <f t="shared" si="8"/>
        <v>54</v>
      </c>
      <c r="O76" s="176">
        <f>SUM(N75:N76)</f>
        <v>55</v>
      </c>
      <c r="P76" s="182"/>
      <c r="Q76" s="177"/>
      <c r="R76" s="177"/>
      <c r="S76" s="177"/>
      <c r="T76" s="178"/>
      <c r="U76" s="179"/>
      <c r="X76" s="268"/>
    </row>
    <row r="77" spans="1:24" s="1" customFormat="1" ht="18" customHeight="1" x14ac:dyDescent="0.2">
      <c r="A77" s="19">
        <f t="shared" si="9"/>
        <v>73</v>
      </c>
      <c r="B77" s="130" t="s">
        <v>496</v>
      </c>
      <c r="C77" s="166">
        <v>852</v>
      </c>
      <c r="D77" s="180" t="s">
        <v>497</v>
      </c>
      <c r="E77" s="181" t="s">
        <v>498</v>
      </c>
      <c r="F77" s="122">
        <v>1</v>
      </c>
      <c r="G77" s="123">
        <v>1998</v>
      </c>
      <c r="H77" s="124"/>
      <c r="I77" s="182">
        <v>10</v>
      </c>
      <c r="J77" s="182"/>
      <c r="K77" s="182"/>
      <c r="L77" s="182"/>
      <c r="M77" s="182"/>
      <c r="N77" s="175">
        <f t="shared" si="8"/>
        <v>10</v>
      </c>
      <c r="O77" s="176">
        <f>N77</f>
        <v>10</v>
      </c>
      <c r="P77" s="182">
        <v>10</v>
      </c>
      <c r="Q77" s="177"/>
      <c r="R77" s="177"/>
      <c r="S77" s="177"/>
      <c r="T77" s="178"/>
      <c r="U77" s="179"/>
      <c r="X77" s="268"/>
    </row>
    <row r="78" spans="1:24" s="1" customFormat="1" ht="18" customHeight="1" x14ac:dyDescent="0.2">
      <c r="A78" s="19">
        <f t="shared" si="9"/>
        <v>74</v>
      </c>
      <c r="B78" s="134" t="s">
        <v>499</v>
      </c>
      <c r="C78" s="166">
        <v>882</v>
      </c>
      <c r="D78" s="180" t="s">
        <v>500</v>
      </c>
      <c r="E78" s="181" t="s">
        <v>501</v>
      </c>
      <c r="F78" s="122">
        <v>1</v>
      </c>
      <c r="G78" s="123">
        <v>1969</v>
      </c>
      <c r="H78" s="124"/>
      <c r="I78" s="182">
        <v>4</v>
      </c>
      <c r="J78" s="182"/>
      <c r="K78" s="182"/>
      <c r="L78" s="182"/>
      <c r="M78" s="182"/>
      <c r="N78" s="175">
        <f t="shared" si="8"/>
        <v>4</v>
      </c>
      <c r="O78" s="176"/>
      <c r="P78" s="182">
        <v>4</v>
      </c>
      <c r="Q78" s="177"/>
      <c r="R78" s="177"/>
      <c r="S78" s="177"/>
      <c r="T78" s="178"/>
      <c r="U78" s="179"/>
      <c r="X78" s="268"/>
    </row>
    <row r="79" spans="1:24" s="1" customFormat="1" ht="18" customHeight="1" x14ac:dyDescent="0.2">
      <c r="A79" s="19">
        <f t="shared" si="9"/>
        <v>75</v>
      </c>
      <c r="B79" s="130" t="s">
        <v>502</v>
      </c>
      <c r="C79" s="166">
        <v>883</v>
      </c>
      <c r="D79" s="180" t="s">
        <v>500</v>
      </c>
      <c r="E79" s="181" t="s">
        <v>503</v>
      </c>
      <c r="F79" s="122">
        <v>1</v>
      </c>
      <c r="G79" s="123">
        <v>1979</v>
      </c>
      <c r="H79" s="124"/>
      <c r="I79" s="182">
        <v>15</v>
      </c>
      <c r="J79" s="182"/>
      <c r="K79" s="182"/>
      <c r="L79" s="182"/>
      <c r="M79" s="182"/>
      <c r="N79" s="175">
        <f t="shared" si="8"/>
        <v>15</v>
      </c>
      <c r="O79" s="176"/>
      <c r="P79" s="182">
        <v>15</v>
      </c>
      <c r="Q79" s="177"/>
      <c r="R79" s="177"/>
      <c r="S79" s="177"/>
      <c r="T79" s="178"/>
      <c r="U79" s="179"/>
      <c r="X79" s="268"/>
    </row>
    <row r="80" spans="1:24" s="1" customFormat="1" ht="18" customHeight="1" x14ac:dyDescent="0.2">
      <c r="A80" s="19">
        <f t="shared" si="9"/>
        <v>76</v>
      </c>
      <c r="B80" s="130" t="s">
        <v>504</v>
      </c>
      <c r="C80" s="166">
        <v>884</v>
      </c>
      <c r="D80" s="180" t="s">
        <v>500</v>
      </c>
      <c r="E80" s="181" t="s">
        <v>505</v>
      </c>
      <c r="F80" s="122">
        <v>1</v>
      </c>
      <c r="G80" s="123">
        <v>1979</v>
      </c>
      <c r="H80" s="124"/>
      <c r="I80" s="182">
        <v>33</v>
      </c>
      <c r="J80" s="182"/>
      <c r="K80" s="182"/>
      <c r="L80" s="182"/>
      <c r="M80" s="182"/>
      <c r="N80" s="175">
        <f t="shared" si="8"/>
        <v>33</v>
      </c>
      <c r="O80" s="176"/>
      <c r="P80" s="182">
        <v>33</v>
      </c>
      <c r="Q80" s="177"/>
      <c r="R80" s="177"/>
      <c r="S80" s="177"/>
      <c r="T80" s="178"/>
      <c r="U80" s="179"/>
      <c r="X80" s="268"/>
    </row>
    <row r="81" spans="1:24" s="1" customFormat="1" ht="18" customHeight="1" x14ac:dyDescent="0.2">
      <c r="A81" s="19">
        <f t="shared" si="9"/>
        <v>77</v>
      </c>
      <c r="B81" s="134" t="s">
        <v>506</v>
      </c>
      <c r="C81" s="166" t="s">
        <v>507</v>
      </c>
      <c r="D81" s="180" t="s">
        <v>500</v>
      </c>
      <c r="E81" s="191" t="s">
        <v>508</v>
      </c>
      <c r="F81" s="122">
        <v>2</v>
      </c>
      <c r="G81" s="123">
        <v>1976</v>
      </c>
      <c r="H81" s="124"/>
      <c r="I81" s="182">
        <v>30</v>
      </c>
      <c r="J81" s="182"/>
      <c r="K81" s="182"/>
      <c r="L81" s="182"/>
      <c r="M81" s="182"/>
      <c r="N81" s="175">
        <f t="shared" si="8"/>
        <v>30</v>
      </c>
      <c r="O81" s="176"/>
      <c r="P81" s="182">
        <v>30</v>
      </c>
      <c r="Q81" s="177"/>
      <c r="R81" s="177"/>
      <c r="S81" s="177"/>
      <c r="T81" s="178"/>
      <c r="U81" s="179"/>
      <c r="X81" s="268"/>
    </row>
    <row r="82" spans="1:24" s="1" customFormat="1" ht="18" customHeight="1" x14ac:dyDescent="0.2">
      <c r="A82" s="19">
        <f t="shared" si="9"/>
        <v>78</v>
      </c>
      <c r="B82" s="130" t="s">
        <v>509</v>
      </c>
      <c r="C82" s="166">
        <v>888</v>
      </c>
      <c r="D82" s="180" t="s">
        <v>500</v>
      </c>
      <c r="E82" s="181" t="s">
        <v>510</v>
      </c>
      <c r="F82" s="122">
        <v>1</v>
      </c>
      <c r="G82" s="123">
        <v>1991</v>
      </c>
      <c r="H82" s="124"/>
      <c r="I82" s="182">
        <v>15</v>
      </c>
      <c r="J82" s="182"/>
      <c r="K82" s="182"/>
      <c r="L82" s="182"/>
      <c r="M82" s="182"/>
      <c r="N82" s="175">
        <f t="shared" si="8"/>
        <v>15</v>
      </c>
      <c r="O82" s="176">
        <f>SUM(N78:N82)</f>
        <v>97</v>
      </c>
      <c r="P82" s="182">
        <v>15</v>
      </c>
      <c r="Q82" s="177"/>
      <c r="R82" s="177"/>
      <c r="S82" s="177"/>
      <c r="T82" s="178"/>
      <c r="U82" s="179"/>
      <c r="X82" s="268"/>
    </row>
    <row r="83" spans="1:24" s="1" customFormat="1" ht="18" customHeight="1" x14ac:dyDescent="0.2">
      <c r="A83" s="19">
        <f t="shared" si="9"/>
        <v>79</v>
      </c>
      <c r="B83" s="192" t="s">
        <v>511</v>
      </c>
      <c r="C83" s="169">
        <v>908</v>
      </c>
      <c r="D83" s="170" t="s">
        <v>512</v>
      </c>
      <c r="E83" s="193" t="s">
        <v>513</v>
      </c>
      <c r="F83" s="122">
        <v>1</v>
      </c>
      <c r="G83" s="189">
        <v>1960</v>
      </c>
      <c r="H83" s="190"/>
      <c r="I83" s="182">
        <v>3</v>
      </c>
      <c r="J83" s="175"/>
      <c r="K83" s="175"/>
      <c r="L83" s="175"/>
      <c r="M83" s="175"/>
      <c r="N83" s="175">
        <f t="shared" si="8"/>
        <v>3</v>
      </c>
      <c r="O83" s="176">
        <f>N83</f>
        <v>3</v>
      </c>
      <c r="P83" s="175"/>
      <c r="Q83" s="177"/>
      <c r="R83" s="177"/>
      <c r="S83" s="177"/>
      <c r="T83" s="178"/>
      <c r="U83" s="179"/>
      <c r="X83" s="268"/>
    </row>
    <row r="84" spans="1:24" s="1" customFormat="1" ht="18" customHeight="1" x14ac:dyDescent="0.2">
      <c r="A84" s="19">
        <f t="shared" si="9"/>
        <v>80</v>
      </c>
      <c r="B84" s="192" t="s">
        <v>514</v>
      </c>
      <c r="C84" s="169">
        <v>932</v>
      </c>
      <c r="D84" s="170" t="s">
        <v>515</v>
      </c>
      <c r="E84" s="181" t="s">
        <v>516</v>
      </c>
      <c r="F84" s="122">
        <v>1</v>
      </c>
      <c r="G84" s="189">
        <v>2005</v>
      </c>
      <c r="H84" s="190">
        <v>2008</v>
      </c>
      <c r="I84" s="182">
        <v>8</v>
      </c>
      <c r="J84" s="175"/>
      <c r="K84" s="175"/>
      <c r="L84" s="175"/>
      <c r="M84" s="175"/>
      <c r="N84" s="175">
        <f t="shared" si="8"/>
        <v>8</v>
      </c>
      <c r="O84" s="176">
        <f t="shared" ref="O84:O86" si="10">N84</f>
        <v>8</v>
      </c>
      <c r="P84" s="175"/>
      <c r="Q84" s="177">
        <v>8</v>
      </c>
      <c r="R84" s="177"/>
      <c r="S84" s="177"/>
      <c r="T84" s="178"/>
      <c r="U84" s="179"/>
      <c r="X84" s="268"/>
    </row>
    <row r="85" spans="1:24" s="1" customFormat="1" ht="18" customHeight="1" x14ac:dyDescent="0.2">
      <c r="A85" s="19">
        <f t="shared" si="9"/>
        <v>81</v>
      </c>
      <c r="B85" s="194" t="s">
        <v>517</v>
      </c>
      <c r="C85" s="183">
        <v>935</v>
      </c>
      <c r="D85" s="180" t="s">
        <v>518</v>
      </c>
      <c r="E85" s="181" t="s">
        <v>519</v>
      </c>
      <c r="F85" s="122">
        <v>1</v>
      </c>
      <c r="G85" s="123">
        <v>1943</v>
      </c>
      <c r="H85" s="124"/>
      <c r="I85" s="182">
        <v>6</v>
      </c>
      <c r="J85" s="175"/>
      <c r="K85" s="175"/>
      <c r="L85" s="175"/>
      <c r="M85" s="175"/>
      <c r="N85" s="175">
        <f t="shared" si="8"/>
        <v>6</v>
      </c>
      <c r="O85" s="176">
        <f t="shared" si="10"/>
        <v>6</v>
      </c>
      <c r="P85" s="182"/>
      <c r="Q85" s="177"/>
      <c r="R85" s="177"/>
      <c r="S85" s="177"/>
      <c r="T85" s="178"/>
      <c r="U85" s="179"/>
      <c r="X85" s="268"/>
    </row>
    <row r="86" spans="1:24" s="1" customFormat="1" ht="18" customHeight="1" x14ac:dyDescent="0.2">
      <c r="A86" s="19">
        <f t="shared" si="9"/>
        <v>82</v>
      </c>
      <c r="B86" s="194" t="s">
        <v>520</v>
      </c>
      <c r="C86" s="183">
        <v>942</v>
      </c>
      <c r="D86" s="180" t="s">
        <v>521</v>
      </c>
      <c r="E86" s="181" t="s">
        <v>522</v>
      </c>
      <c r="F86" s="122">
        <v>1</v>
      </c>
      <c r="G86" s="123">
        <v>1976</v>
      </c>
      <c r="H86" s="124"/>
      <c r="I86" s="182">
        <v>3</v>
      </c>
      <c r="J86" s="175"/>
      <c r="K86" s="175"/>
      <c r="L86" s="175"/>
      <c r="M86" s="175"/>
      <c r="N86" s="175">
        <f t="shared" si="8"/>
        <v>3</v>
      </c>
      <c r="O86" s="176">
        <f t="shared" si="10"/>
        <v>3</v>
      </c>
      <c r="P86" s="182">
        <v>3</v>
      </c>
      <c r="Q86" s="177"/>
      <c r="R86" s="177"/>
      <c r="S86" s="177"/>
      <c r="T86" s="178"/>
      <c r="U86" s="179"/>
      <c r="X86" s="268"/>
    </row>
    <row r="87" spans="1:24" s="1" customFormat="1" ht="18" customHeight="1" x14ac:dyDescent="0.2">
      <c r="A87" s="19">
        <f t="shared" si="9"/>
        <v>83</v>
      </c>
      <c r="B87" s="194" t="s">
        <v>523</v>
      </c>
      <c r="C87" s="183">
        <v>949</v>
      </c>
      <c r="D87" s="180" t="s">
        <v>524</v>
      </c>
      <c r="E87" s="181" t="s">
        <v>525</v>
      </c>
      <c r="F87" s="122">
        <v>1</v>
      </c>
      <c r="G87" s="123">
        <v>1970</v>
      </c>
      <c r="H87" s="124"/>
      <c r="I87" s="182">
        <v>4</v>
      </c>
      <c r="J87" s="182"/>
      <c r="K87" s="182"/>
      <c r="L87" s="182"/>
      <c r="M87" s="182"/>
      <c r="N87" s="175">
        <f t="shared" si="8"/>
        <v>4</v>
      </c>
      <c r="O87" s="176"/>
      <c r="P87" s="182"/>
      <c r="Q87" s="177"/>
      <c r="R87" s="177"/>
      <c r="S87" s="177"/>
      <c r="T87" s="178"/>
      <c r="U87" s="179"/>
      <c r="X87" s="268"/>
    </row>
    <row r="88" spans="1:24" s="1" customFormat="1" ht="18" customHeight="1" x14ac:dyDescent="0.2">
      <c r="A88" s="19">
        <f t="shared" si="9"/>
        <v>84</v>
      </c>
      <c r="B88" s="194" t="s">
        <v>526</v>
      </c>
      <c r="C88" s="183">
        <v>950</v>
      </c>
      <c r="D88" s="180" t="s">
        <v>524</v>
      </c>
      <c r="E88" s="181" t="s">
        <v>527</v>
      </c>
      <c r="F88" s="122">
        <v>1</v>
      </c>
      <c r="G88" s="123">
        <v>1976</v>
      </c>
      <c r="H88" s="124"/>
      <c r="I88" s="182">
        <v>4</v>
      </c>
      <c r="J88" s="182"/>
      <c r="K88" s="182"/>
      <c r="L88" s="182"/>
      <c r="M88" s="182"/>
      <c r="N88" s="175">
        <f t="shared" si="8"/>
        <v>4</v>
      </c>
      <c r="O88" s="176"/>
      <c r="P88" s="182">
        <v>4</v>
      </c>
      <c r="Q88" s="177"/>
      <c r="R88" s="177"/>
      <c r="S88" s="177"/>
      <c r="T88" s="178"/>
      <c r="U88" s="179"/>
      <c r="X88" s="268"/>
    </row>
    <row r="89" spans="1:24" s="1" customFormat="1" ht="18" customHeight="1" x14ac:dyDescent="0.2">
      <c r="A89" s="19">
        <f t="shared" si="9"/>
        <v>85</v>
      </c>
      <c r="B89" s="194" t="s">
        <v>528</v>
      </c>
      <c r="C89" s="166" t="s">
        <v>529</v>
      </c>
      <c r="D89" s="180" t="s">
        <v>524</v>
      </c>
      <c r="E89" s="181" t="s">
        <v>530</v>
      </c>
      <c r="F89" s="122">
        <v>3</v>
      </c>
      <c r="G89" s="123">
        <v>1976</v>
      </c>
      <c r="H89" s="124"/>
      <c r="I89" s="182">
        <v>3</v>
      </c>
      <c r="J89" s="182"/>
      <c r="K89" s="182"/>
      <c r="L89" s="182"/>
      <c r="M89" s="182"/>
      <c r="N89" s="175">
        <f t="shared" si="8"/>
        <v>3</v>
      </c>
      <c r="O89" s="176">
        <f>SUM(N87:N89)</f>
        <v>11</v>
      </c>
      <c r="P89" s="182"/>
      <c r="Q89" s="177"/>
      <c r="R89" s="177"/>
      <c r="S89" s="177"/>
      <c r="T89" s="178"/>
      <c r="U89" s="179"/>
      <c r="X89" s="268"/>
    </row>
    <row r="90" spans="1:24" s="1" customFormat="1" ht="18" customHeight="1" x14ac:dyDescent="0.2">
      <c r="A90" s="19">
        <f t="shared" si="9"/>
        <v>86</v>
      </c>
      <c r="B90" s="194" t="s">
        <v>531</v>
      </c>
      <c r="C90" s="183">
        <v>955</v>
      </c>
      <c r="D90" s="180" t="s">
        <v>532</v>
      </c>
      <c r="E90" s="181" t="s">
        <v>533</v>
      </c>
      <c r="F90" s="122">
        <v>1</v>
      </c>
      <c r="G90" s="123">
        <v>1976</v>
      </c>
      <c r="H90" s="124"/>
      <c r="I90" s="182">
        <v>7</v>
      </c>
      <c r="J90" s="175"/>
      <c r="K90" s="175"/>
      <c r="L90" s="175"/>
      <c r="M90" s="175"/>
      <c r="N90" s="175">
        <f t="shared" si="8"/>
        <v>7</v>
      </c>
      <c r="O90" s="176"/>
      <c r="P90" s="182">
        <v>8</v>
      </c>
      <c r="Q90" s="177"/>
      <c r="R90" s="177"/>
      <c r="S90" s="177"/>
      <c r="T90" s="178"/>
      <c r="U90" s="179"/>
      <c r="X90" s="268"/>
    </row>
    <row r="91" spans="1:24" s="1" customFormat="1" ht="18" customHeight="1" x14ac:dyDescent="0.2">
      <c r="A91" s="19">
        <f t="shared" si="9"/>
        <v>87</v>
      </c>
      <c r="B91" s="134" t="s">
        <v>914</v>
      </c>
      <c r="C91" s="183">
        <v>956</v>
      </c>
      <c r="D91" s="180" t="s">
        <v>532</v>
      </c>
      <c r="E91" s="181" t="s">
        <v>1619</v>
      </c>
      <c r="F91" s="122"/>
      <c r="G91" s="123">
        <v>2005</v>
      </c>
      <c r="H91" s="124"/>
      <c r="I91" s="182"/>
      <c r="J91" s="175"/>
      <c r="K91" s="175"/>
      <c r="L91" s="175"/>
      <c r="M91" s="175"/>
      <c r="N91" s="175"/>
      <c r="O91" s="176">
        <f>SUM(N90:N91)</f>
        <v>7</v>
      </c>
      <c r="P91" s="182"/>
      <c r="Q91" s="177"/>
      <c r="R91" s="177"/>
      <c r="S91" s="177"/>
      <c r="T91" s="178">
        <v>1</v>
      </c>
      <c r="U91" s="128"/>
      <c r="X91" s="268"/>
    </row>
    <row r="92" spans="1:24" s="1" customFormat="1" ht="18" customHeight="1" x14ac:dyDescent="0.2">
      <c r="A92" s="19">
        <f t="shared" si="9"/>
        <v>88</v>
      </c>
      <c r="B92" s="134" t="s">
        <v>534</v>
      </c>
      <c r="C92" s="166">
        <v>959</v>
      </c>
      <c r="D92" s="180" t="s">
        <v>535</v>
      </c>
      <c r="E92" s="181" t="s">
        <v>536</v>
      </c>
      <c r="F92" s="122">
        <v>1</v>
      </c>
      <c r="G92" s="123">
        <v>1977</v>
      </c>
      <c r="H92" s="124"/>
      <c r="I92" s="182">
        <v>23</v>
      </c>
      <c r="J92" s="182"/>
      <c r="K92" s="182"/>
      <c r="L92" s="182"/>
      <c r="M92" s="182"/>
      <c r="N92" s="175">
        <f t="shared" ref="N92:N98" si="11">SUM(I92:M92)</f>
        <v>23</v>
      </c>
      <c r="O92" s="176"/>
      <c r="P92" s="182">
        <v>23</v>
      </c>
      <c r="Q92" s="177"/>
      <c r="R92" s="177"/>
      <c r="S92" s="177"/>
      <c r="T92" s="178"/>
      <c r="U92" s="179"/>
      <c r="X92" s="268"/>
    </row>
    <row r="93" spans="1:24" s="1" customFormat="1" ht="18" customHeight="1" x14ac:dyDescent="0.2">
      <c r="A93" s="19">
        <f t="shared" si="9"/>
        <v>89</v>
      </c>
      <c r="B93" s="134" t="s">
        <v>537</v>
      </c>
      <c r="C93" s="166" t="s">
        <v>538</v>
      </c>
      <c r="D93" s="180" t="s">
        <v>535</v>
      </c>
      <c r="E93" s="181" t="s">
        <v>539</v>
      </c>
      <c r="F93" s="122">
        <v>2</v>
      </c>
      <c r="G93" s="123">
        <v>1975</v>
      </c>
      <c r="H93" s="124"/>
      <c r="I93" s="182">
        <v>2</v>
      </c>
      <c r="J93" s="182"/>
      <c r="K93" s="182"/>
      <c r="L93" s="182"/>
      <c r="M93" s="182"/>
      <c r="N93" s="175">
        <f t="shared" si="11"/>
        <v>2</v>
      </c>
      <c r="O93" s="176"/>
      <c r="P93" s="182">
        <v>2</v>
      </c>
      <c r="Q93" s="177"/>
      <c r="R93" s="177"/>
      <c r="S93" s="177"/>
      <c r="T93" s="178"/>
      <c r="U93" s="179"/>
      <c r="X93" s="268"/>
    </row>
    <row r="94" spans="1:24" s="1" customFormat="1" ht="18" customHeight="1" x14ac:dyDescent="0.2">
      <c r="A94" s="19">
        <f t="shared" si="9"/>
        <v>90</v>
      </c>
      <c r="B94" s="134" t="s">
        <v>540</v>
      </c>
      <c r="C94" s="166" t="s">
        <v>541</v>
      </c>
      <c r="D94" s="180" t="s">
        <v>535</v>
      </c>
      <c r="E94" s="191" t="s">
        <v>542</v>
      </c>
      <c r="F94" s="122">
        <v>2</v>
      </c>
      <c r="G94" s="123">
        <v>1982</v>
      </c>
      <c r="H94" s="124"/>
      <c r="I94" s="182">
        <v>12</v>
      </c>
      <c r="J94" s="182"/>
      <c r="K94" s="182"/>
      <c r="L94" s="182"/>
      <c r="M94" s="182"/>
      <c r="N94" s="175">
        <f t="shared" si="11"/>
        <v>12</v>
      </c>
      <c r="O94" s="176">
        <f>SUM(N92:N94)</f>
        <v>37</v>
      </c>
      <c r="P94" s="182">
        <v>12</v>
      </c>
      <c r="Q94" s="177"/>
      <c r="R94" s="177"/>
      <c r="S94" s="177"/>
      <c r="T94" s="178"/>
      <c r="U94" s="179"/>
      <c r="X94" s="268"/>
    </row>
    <row r="95" spans="1:24" s="1" customFormat="1" ht="18" customHeight="1" x14ac:dyDescent="0.2">
      <c r="A95" s="19">
        <f t="shared" si="9"/>
        <v>91</v>
      </c>
      <c r="B95" s="130" t="s">
        <v>543</v>
      </c>
      <c r="C95" s="166">
        <v>964</v>
      </c>
      <c r="D95" s="180" t="s">
        <v>544</v>
      </c>
      <c r="E95" s="181" t="s">
        <v>545</v>
      </c>
      <c r="F95" s="122">
        <v>1</v>
      </c>
      <c r="G95" s="123">
        <v>1989</v>
      </c>
      <c r="H95" s="124"/>
      <c r="I95" s="182">
        <v>10</v>
      </c>
      <c r="J95" s="175"/>
      <c r="K95" s="175"/>
      <c r="L95" s="175"/>
      <c r="M95" s="175"/>
      <c r="N95" s="175">
        <f t="shared" si="11"/>
        <v>10</v>
      </c>
      <c r="O95" s="176">
        <f>N95</f>
        <v>10</v>
      </c>
      <c r="P95" s="182">
        <v>10</v>
      </c>
      <c r="Q95" s="177"/>
      <c r="R95" s="177"/>
      <c r="S95" s="177"/>
      <c r="T95" s="178"/>
      <c r="U95" s="179"/>
      <c r="X95" s="268"/>
    </row>
    <row r="96" spans="1:24" s="1" customFormat="1" ht="18" customHeight="1" x14ac:dyDescent="0.2">
      <c r="A96" s="19">
        <f t="shared" si="9"/>
        <v>92</v>
      </c>
      <c r="B96" s="134" t="s">
        <v>546</v>
      </c>
      <c r="C96" s="166">
        <v>973</v>
      </c>
      <c r="D96" s="180" t="s">
        <v>547</v>
      </c>
      <c r="E96" s="181" t="s">
        <v>548</v>
      </c>
      <c r="F96" s="122">
        <v>1</v>
      </c>
      <c r="G96" s="123">
        <v>1981</v>
      </c>
      <c r="H96" s="124"/>
      <c r="I96" s="182">
        <v>3</v>
      </c>
      <c r="J96" s="182"/>
      <c r="K96" s="182"/>
      <c r="L96" s="182"/>
      <c r="M96" s="182"/>
      <c r="N96" s="175">
        <f t="shared" si="11"/>
        <v>3</v>
      </c>
      <c r="O96" s="176">
        <f>N96</f>
        <v>3</v>
      </c>
      <c r="P96" s="182">
        <v>3</v>
      </c>
      <c r="Q96" s="177"/>
      <c r="R96" s="177"/>
      <c r="S96" s="177"/>
      <c r="T96" s="178"/>
      <c r="U96" s="179"/>
      <c r="X96" s="268"/>
    </row>
    <row r="97" spans="1:24" s="1" customFormat="1" ht="18" customHeight="1" x14ac:dyDescent="0.2">
      <c r="A97" s="19">
        <f t="shared" si="9"/>
        <v>93</v>
      </c>
      <c r="B97" s="134" t="s">
        <v>549</v>
      </c>
      <c r="C97" s="166">
        <v>981</v>
      </c>
      <c r="D97" s="180" t="s">
        <v>550</v>
      </c>
      <c r="E97" s="181" t="s">
        <v>551</v>
      </c>
      <c r="F97" s="122">
        <v>1</v>
      </c>
      <c r="G97" s="123">
        <v>1967</v>
      </c>
      <c r="H97" s="124"/>
      <c r="I97" s="182">
        <v>2</v>
      </c>
      <c r="J97" s="182"/>
      <c r="K97" s="182"/>
      <c r="L97" s="182"/>
      <c r="M97" s="182"/>
      <c r="N97" s="175">
        <f t="shared" si="11"/>
        <v>2</v>
      </c>
      <c r="O97" s="176"/>
      <c r="P97" s="182"/>
      <c r="Q97" s="177"/>
      <c r="R97" s="177"/>
      <c r="S97" s="177"/>
      <c r="T97" s="178"/>
      <c r="U97" s="179"/>
      <c r="X97" s="268"/>
    </row>
    <row r="98" spans="1:24" s="1" customFormat="1" ht="18" customHeight="1" x14ac:dyDescent="0.2">
      <c r="A98" s="19">
        <f t="shared" si="9"/>
        <v>94</v>
      </c>
      <c r="B98" s="194" t="s">
        <v>552</v>
      </c>
      <c r="C98" s="183">
        <v>983</v>
      </c>
      <c r="D98" s="180" t="s">
        <v>550</v>
      </c>
      <c r="E98" s="181" t="s">
        <v>553</v>
      </c>
      <c r="F98" s="122">
        <v>1</v>
      </c>
      <c r="G98" s="123">
        <v>1976</v>
      </c>
      <c r="H98" s="124"/>
      <c r="I98" s="182">
        <v>3</v>
      </c>
      <c r="J98" s="182"/>
      <c r="K98" s="182"/>
      <c r="L98" s="182"/>
      <c r="M98" s="182"/>
      <c r="N98" s="175">
        <f t="shared" si="11"/>
        <v>3</v>
      </c>
      <c r="O98" s="176"/>
      <c r="P98" s="182">
        <v>3</v>
      </c>
      <c r="Q98" s="177"/>
      <c r="R98" s="177"/>
      <c r="S98" s="177"/>
      <c r="T98" s="178"/>
      <c r="U98" s="179"/>
      <c r="X98" s="268"/>
    </row>
    <row r="99" spans="1:24" s="1" customFormat="1" ht="18" customHeight="1" x14ac:dyDescent="0.2">
      <c r="A99" s="19">
        <f t="shared" si="9"/>
        <v>95</v>
      </c>
      <c r="B99" s="134" t="s">
        <v>915</v>
      </c>
      <c r="C99" s="183">
        <v>984</v>
      </c>
      <c r="D99" s="180" t="s">
        <v>550</v>
      </c>
      <c r="E99" s="181" t="s">
        <v>1620</v>
      </c>
      <c r="F99" s="122"/>
      <c r="G99" s="123">
        <v>1965</v>
      </c>
      <c r="H99" s="124"/>
      <c r="I99" s="182"/>
      <c r="J99" s="175"/>
      <c r="K99" s="175"/>
      <c r="L99" s="175"/>
      <c r="M99" s="175"/>
      <c r="N99" s="175"/>
      <c r="O99" s="176">
        <f>SUM(N97:N99)</f>
        <v>5</v>
      </c>
      <c r="P99" s="182"/>
      <c r="Q99" s="177"/>
      <c r="R99" s="177"/>
      <c r="S99" s="177"/>
      <c r="T99" s="178">
        <v>1</v>
      </c>
      <c r="U99" s="179"/>
      <c r="X99" s="268"/>
    </row>
    <row r="100" spans="1:24" s="1" customFormat="1" ht="18" customHeight="1" x14ac:dyDescent="0.2">
      <c r="A100" s="19">
        <f t="shared" si="9"/>
        <v>96</v>
      </c>
      <c r="B100" s="194" t="s">
        <v>554</v>
      </c>
      <c r="C100" s="183">
        <v>993</v>
      </c>
      <c r="D100" s="180" t="s">
        <v>555</v>
      </c>
      <c r="E100" s="181" t="s">
        <v>556</v>
      </c>
      <c r="F100" s="122">
        <v>1</v>
      </c>
      <c r="G100" s="123">
        <v>1982</v>
      </c>
      <c r="H100" s="124"/>
      <c r="I100" s="182">
        <v>8</v>
      </c>
      <c r="J100" s="175"/>
      <c r="K100" s="175"/>
      <c r="L100" s="175"/>
      <c r="M100" s="175"/>
      <c r="N100" s="175">
        <f t="shared" ref="N100:N130" si="12">SUM(I100:M100)</f>
        <v>8</v>
      </c>
      <c r="O100" s="176">
        <f>N100</f>
        <v>8</v>
      </c>
      <c r="P100" s="182"/>
      <c r="Q100" s="177"/>
      <c r="R100" s="177"/>
      <c r="S100" s="177"/>
      <c r="T100" s="178"/>
      <c r="U100" s="179"/>
      <c r="X100" s="268"/>
    </row>
    <row r="101" spans="1:24" s="1" customFormat="1" ht="18" customHeight="1" x14ac:dyDescent="0.2">
      <c r="A101" s="19">
        <f t="shared" si="9"/>
        <v>97</v>
      </c>
      <c r="B101" s="134" t="s">
        <v>557</v>
      </c>
      <c r="C101" s="166">
        <v>997</v>
      </c>
      <c r="D101" s="180" t="s">
        <v>558</v>
      </c>
      <c r="E101" s="181" t="s">
        <v>559</v>
      </c>
      <c r="F101" s="122">
        <v>1</v>
      </c>
      <c r="G101" s="123">
        <v>1982</v>
      </c>
      <c r="H101" s="124"/>
      <c r="I101" s="182">
        <v>4</v>
      </c>
      <c r="J101" s="175"/>
      <c r="K101" s="175"/>
      <c r="L101" s="175"/>
      <c r="M101" s="175"/>
      <c r="N101" s="175">
        <f t="shared" si="12"/>
        <v>4</v>
      </c>
      <c r="O101" s="176">
        <f t="shared" ref="O101:O102" si="13">N101</f>
        <v>4</v>
      </c>
      <c r="P101" s="182"/>
      <c r="Q101" s="177"/>
      <c r="R101" s="177"/>
      <c r="S101" s="177"/>
      <c r="T101" s="178"/>
      <c r="U101" s="179"/>
      <c r="X101" s="268"/>
    </row>
    <row r="102" spans="1:24" s="1" customFormat="1" ht="18" customHeight="1" x14ac:dyDescent="0.2">
      <c r="A102" s="19">
        <f t="shared" si="9"/>
        <v>98</v>
      </c>
      <c r="B102" s="134" t="s">
        <v>560</v>
      </c>
      <c r="C102" s="166">
        <v>1000</v>
      </c>
      <c r="D102" s="180" t="s">
        <v>561</v>
      </c>
      <c r="E102" s="181" t="s">
        <v>562</v>
      </c>
      <c r="F102" s="122">
        <v>1</v>
      </c>
      <c r="G102" s="123">
        <v>1959</v>
      </c>
      <c r="H102" s="124"/>
      <c r="I102" s="182">
        <v>1</v>
      </c>
      <c r="J102" s="175"/>
      <c r="K102" s="175"/>
      <c r="L102" s="175"/>
      <c r="M102" s="175"/>
      <c r="N102" s="175">
        <f t="shared" si="12"/>
        <v>1</v>
      </c>
      <c r="O102" s="176">
        <f t="shared" si="13"/>
        <v>1</v>
      </c>
      <c r="P102" s="182"/>
      <c r="Q102" s="177"/>
      <c r="R102" s="177"/>
      <c r="S102" s="177"/>
      <c r="T102" s="178"/>
      <c r="U102" s="179"/>
      <c r="X102" s="268"/>
    </row>
    <row r="103" spans="1:24" s="1" customFormat="1" ht="18" customHeight="1" x14ac:dyDescent="0.2">
      <c r="A103" s="19">
        <f t="shared" si="9"/>
        <v>99</v>
      </c>
      <c r="B103" s="134" t="s">
        <v>563</v>
      </c>
      <c r="C103" s="166">
        <v>1018</v>
      </c>
      <c r="D103" s="180" t="s">
        <v>564</v>
      </c>
      <c r="E103" s="191" t="s">
        <v>565</v>
      </c>
      <c r="F103" s="122">
        <v>1</v>
      </c>
      <c r="G103" s="123">
        <v>1976</v>
      </c>
      <c r="H103" s="124"/>
      <c r="I103" s="182">
        <v>7</v>
      </c>
      <c r="J103" s="182"/>
      <c r="K103" s="182"/>
      <c r="L103" s="182"/>
      <c r="M103" s="182"/>
      <c r="N103" s="175">
        <f t="shared" si="12"/>
        <v>7</v>
      </c>
      <c r="O103" s="176"/>
      <c r="P103" s="182">
        <v>8</v>
      </c>
      <c r="Q103" s="177"/>
      <c r="R103" s="177"/>
      <c r="S103" s="177"/>
      <c r="T103" s="178"/>
      <c r="U103" s="179"/>
      <c r="X103" s="268"/>
    </row>
    <row r="104" spans="1:24" s="1" customFormat="1" ht="18" customHeight="1" x14ac:dyDescent="0.2">
      <c r="A104" s="19">
        <f t="shared" si="9"/>
        <v>100</v>
      </c>
      <c r="B104" s="134" t="s">
        <v>566</v>
      </c>
      <c r="C104" s="166">
        <v>1019</v>
      </c>
      <c r="D104" s="180" t="s">
        <v>564</v>
      </c>
      <c r="E104" s="181" t="s">
        <v>567</v>
      </c>
      <c r="F104" s="122">
        <v>1</v>
      </c>
      <c r="G104" s="123">
        <v>1978</v>
      </c>
      <c r="H104" s="124"/>
      <c r="I104" s="182">
        <v>7</v>
      </c>
      <c r="J104" s="182"/>
      <c r="K104" s="182"/>
      <c r="L104" s="182"/>
      <c r="M104" s="182"/>
      <c r="N104" s="175">
        <f t="shared" si="12"/>
        <v>7</v>
      </c>
      <c r="O104" s="176"/>
      <c r="P104" s="182">
        <v>7</v>
      </c>
      <c r="Q104" s="177"/>
      <c r="R104" s="177"/>
      <c r="S104" s="177"/>
      <c r="T104" s="178"/>
      <c r="U104" s="179"/>
      <c r="X104" s="268"/>
    </row>
    <row r="105" spans="1:24" s="1" customFormat="1" ht="18" customHeight="1" x14ac:dyDescent="0.2">
      <c r="A105" s="19">
        <f t="shared" si="9"/>
        <v>101</v>
      </c>
      <c r="B105" s="134" t="s">
        <v>568</v>
      </c>
      <c r="C105" s="166">
        <v>1020</v>
      </c>
      <c r="D105" s="180" t="s">
        <v>564</v>
      </c>
      <c r="E105" s="181" t="s">
        <v>569</v>
      </c>
      <c r="F105" s="122">
        <v>1</v>
      </c>
      <c r="G105" s="123">
        <v>1978</v>
      </c>
      <c r="H105" s="124"/>
      <c r="I105" s="182">
        <v>10</v>
      </c>
      <c r="J105" s="182"/>
      <c r="K105" s="182"/>
      <c r="L105" s="182"/>
      <c r="M105" s="182"/>
      <c r="N105" s="175">
        <f t="shared" si="12"/>
        <v>10</v>
      </c>
      <c r="O105" s="176"/>
      <c r="P105" s="182">
        <v>11</v>
      </c>
      <c r="Q105" s="177"/>
      <c r="R105" s="177"/>
      <c r="S105" s="177"/>
      <c r="T105" s="178"/>
      <c r="U105" s="179"/>
      <c r="X105" s="268"/>
    </row>
    <row r="106" spans="1:24" s="1" customFormat="1" ht="18" customHeight="1" x14ac:dyDescent="0.2">
      <c r="A106" s="19">
        <f t="shared" si="9"/>
        <v>102</v>
      </c>
      <c r="B106" s="192" t="s">
        <v>570</v>
      </c>
      <c r="C106" s="169">
        <v>1021</v>
      </c>
      <c r="D106" s="170" t="s">
        <v>564</v>
      </c>
      <c r="E106" s="193" t="s">
        <v>571</v>
      </c>
      <c r="F106" s="122">
        <v>1</v>
      </c>
      <c r="G106" s="189">
        <v>1958</v>
      </c>
      <c r="H106" s="190"/>
      <c r="I106" s="182">
        <v>1</v>
      </c>
      <c r="J106" s="175"/>
      <c r="K106" s="175"/>
      <c r="L106" s="175"/>
      <c r="M106" s="175"/>
      <c r="N106" s="175">
        <f t="shared" si="12"/>
        <v>1</v>
      </c>
      <c r="O106" s="176"/>
      <c r="P106" s="175"/>
      <c r="Q106" s="177"/>
      <c r="R106" s="177"/>
      <c r="S106" s="177"/>
      <c r="T106" s="178"/>
      <c r="U106" s="179"/>
      <c r="X106" s="268"/>
    </row>
    <row r="107" spans="1:24" s="1" customFormat="1" ht="18" customHeight="1" x14ac:dyDescent="0.2">
      <c r="A107" s="19">
        <f t="shared" si="9"/>
        <v>103</v>
      </c>
      <c r="B107" s="134" t="s">
        <v>572</v>
      </c>
      <c r="C107" s="166">
        <v>1022</v>
      </c>
      <c r="D107" s="180" t="s">
        <v>564</v>
      </c>
      <c r="E107" s="181" t="s">
        <v>573</v>
      </c>
      <c r="F107" s="122">
        <v>1</v>
      </c>
      <c r="G107" s="123">
        <v>1984</v>
      </c>
      <c r="H107" s="124"/>
      <c r="I107" s="182">
        <v>11</v>
      </c>
      <c r="J107" s="182"/>
      <c r="K107" s="182"/>
      <c r="L107" s="182"/>
      <c r="M107" s="182"/>
      <c r="N107" s="175">
        <f t="shared" si="12"/>
        <v>11</v>
      </c>
      <c r="O107" s="176">
        <f>SUM(N103:N107)</f>
        <v>36</v>
      </c>
      <c r="P107" s="182">
        <v>12</v>
      </c>
      <c r="Q107" s="177"/>
      <c r="R107" s="177"/>
      <c r="S107" s="177"/>
      <c r="T107" s="178"/>
      <c r="U107" s="179"/>
      <c r="X107" s="268"/>
    </row>
    <row r="108" spans="1:24" s="1" customFormat="1" ht="18" customHeight="1" x14ac:dyDescent="0.2">
      <c r="A108" s="19">
        <f t="shared" si="9"/>
        <v>104</v>
      </c>
      <c r="B108" s="134" t="s">
        <v>574</v>
      </c>
      <c r="C108" s="166">
        <v>1024</v>
      </c>
      <c r="D108" s="180" t="s">
        <v>575</v>
      </c>
      <c r="E108" s="181" t="s">
        <v>576</v>
      </c>
      <c r="F108" s="122">
        <v>1</v>
      </c>
      <c r="G108" s="123">
        <v>1974</v>
      </c>
      <c r="H108" s="124"/>
      <c r="I108" s="182">
        <v>6</v>
      </c>
      <c r="J108" s="175"/>
      <c r="K108" s="175"/>
      <c r="L108" s="175"/>
      <c r="M108" s="175"/>
      <c r="N108" s="175">
        <f t="shared" si="12"/>
        <v>6</v>
      </c>
      <c r="O108" s="176">
        <f>N108</f>
        <v>6</v>
      </c>
      <c r="P108" s="182">
        <v>6</v>
      </c>
      <c r="Q108" s="177"/>
      <c r="R108" s="177"/>
      <c r="S108" s="177"/>
      <c r="T108" s="178"/>
      <c r="U108" s="179"/>
      <c r="X108" s="268"/>
    </row>
    <row r="109" spans="1:24" s="1" customFormat="1" ht="18" customHeight="1" x14ac:dyDescent="0.2">
      <c r="A109" s="19">
        <f t="shared" si="9"/>
        <v>105</v>
      </c>
      <c r="B109" s="194" t="s">
        <v>577</v>
      </c>
      <c r="C109" s="183">
        <v>1027</v>
      </c>
      <c r="D109" s="180" t="s">
        <v>578</v>
      </c>
      <c r="E109" s="181" t="s">
        <v>579</v>
      </c>
      <c r="F109" s="122">
        <v>1</v>
      </c>
      <c r="G109" s="123">
        <v>1976</v>
      </c>
      <c r="H109" s="124"/>
      <c r="I109" s="182">
        <v>10</v>
      </c>
      <c r="J109" s="175"/>
      <c r="K109" s="175"/>
      <c r="L109" s="175"/>
      <c r="M109" s="175"/>
      <c r="N109" s="175">
        <f t="shared" si="12"/>
        <v>10</v>
      </c>
      <c r="O109" s="176">
        <f>N109</f>
        <v>10</v>
      </c>
      <c r="P109" s="182">
        <v>10</v>
      </c>
      <c r="Q109" s="177"/>
      <c r="R109" s="177"/>
      <c r="S109" s="177"/>
      <c r="T109" s="178"/>
      <c r="U109" s="179"/>
      <c r="X109" s="268"/>
    </row>
    <row r="110" spans="1:24" s="1" customFormat="1" ht="18" customHeight="1" x14ac:dyDescent="0.2">
      <c r="A110" s="19">
        <f t="shared" si="9"/>
        <v>106</v>
      </c>
      <c r="B110" s="194" t="s">
        <v>580</v>
      </c>
      <c r="C110" s="183">
        <v>1037</v>
      </c>
      <c r="D110" s="180" t="s">
        <v>581</v>
      </c>
      <c r="E110" s="181" t="s">
        <v>582</v>
      </c>
      <c r="F110" s="122">
        <v>1</v>
      </c>
      <c r="G110" s="123">
        <v>1974</v>
      </c>
      <c r="H110" s="124"/>
      <c r="I110" s="182">
        <v>11</v>
      </c>
      <c r="J110" s="182"/>
      <c r="K110" s="182"/>
      <c r="L110" s="182"/>
      <c r="M110" s="182"/>
      <c r="N110" s="175">
        <f t="shared" si="12"/>
        <v>11</v>
      </c>
      <c r="O110" s="176"/>
      <c r="P110" s="182">
        <v>11</v>
      </c>
      <c r="Q110" s="177"/>
      <c r="R110" s="177"/>
      <c r="S110" s="177"/>
      <c r="T110" s="178"/>
      <c r="U110" s="179"/>
      <c r="X110" s="268"/>
    </row>
    <row r="111" spans="1:24" s="1" customFormat="1" ht="18" customHeight="1" x14ac:dyDescent="0.2">
      <c r="A111" s="19">
        <f t="shared" si="9"/>
        <v>107</v>
      </c>
      <c r="B111" s="134" t="s">
        <v>583</v>
      </c>
      <c r="C111" s="166">
        <v>1038</v>
      </c>
      <c r="D111" s="180" t="s">
        <v>581</v>
      </c>
      <c r="E111" s="191" t="s">
        <v>584</v>
      </c>
      <c r="F111" s="122">
        <v>1</v>
      </c>
      <c r="G111" s="123">
        <v>1977</v>
      </c>
      <c r="H111" s="124"/>
      <c r="I111" s="182">
        <v>20</v>
      </c>
      <c r="J111" s="182"/>
      <c r="K111" s="182"/>
      <c r="L111" s="182"/>
      <c r="M111" s="182"/>
      <c r="N111" s="175">
        <f t="shared" si="12"/>
        <v>20</v>
      </c>
      <c r="O111" s="176"/>
      <c r="P111" s="182">
        <v>20</v>
      </c>
      <c r="Q111" s="177"/>
      <c r="R111" s="177"/>
      <c r="S111" s="177"/>
      <c r="T111" s="178"/>
      <c r="U111" s="179"/>
      <c r="X111" s="268"/>
    </row>
    <row r="112" spans="1:24" s="1" customFormat="1" ht="18" customHeight="1" x14ac:dyDescent="0.2">
      <c r="A112" s="19">
        <f t="shared" si="9"/>
        <v>108</v>
      </c>
      <c r="B112" s="134" t="s">
        <v>585</v>
      </c>
      <c r="C112" s="166">
        <v>1039</v>
      </c>
      <c r="D112" s="180" t="s">
        <v>581</v>
      </c>
      <c r="E112" s="181" t="s">
        <v>586</v>
      </c>
      <c r="F112" s="122">
        <v>1</v>
      </c>
      <c r="G112" s="123">
        <v>1998</v>
      </c>
      <c r="H112" s="124"/>
      <c r="I112" s="182">
        <v>12</v>
      </c>
      <c r="J112" s="182"/>
      <c r="K112" s="182"/>
      <c r="L112" s="182"/>
      <c r="M112" s="182"/>
      <c r="N112" s="175">
        <f t="shared" si="12"/>
        <v>12</v>
      </c>
      <c r="O112" s="176"/>
      <c r="P112" s="182">
        <v>12</v>
      </c>
      <c r="Q112" s="177"/>
      <c r="R112" s="177"/>
      <c r="S112" s="177"/>
      <c r="T112" s="178"/>
      <c r="U112" s="179"/>
      <c r="X112" s="268"/>
    </row>
    <row r="113" spans="1:24" s="1" customFormat="1" ht="18" customHeight="1" x14ac:dyDescent="0.2">
      <c r="A113" s="19">
        <f t="shared" si="9"/>
        <v>109</v>
      </c>
      <c r="B113" s="194" t="s">
        <v>587</v>
      </c>
      <c r="C113" s="166" t="s">
        <v>588</v>
      </c>
      <c r="D113" s="180" t="s">
        <v>581</v>
      </c>
      <c r="E113" s="181" t="s">
        <v>589</v>
      </c>
      <c r="F113" s="122">
        <v>2</v>
      </c>
      <c r="G113" s="123">
        <v>1975</v>
      </c>
      <c r="H113" s="124"/>
      <c r="I113" s="182">
        <v>10</v>
      </c>
      <c r="J113" s="182"/>
      <c r="K113" s="182"/>
      <c r="L113" s="182"/>
      <c r="M113" s="182"/>
      <c r="N113" s="175">
        <f t="shared" si="12"/>
        <v>10</v>
      </c>
      <c r="O113" s="176"/>
      <c r="P113" s="182">
        <v>10</v>
      </c>
      <c r="Q113" s="177"/>
      <c r="R113" s="177"/>
      <c r="S113" s="177"/>
      <c r="T113" s="178"/>
      <c r="U113" s="179"/>
      <c r="X113" s="268"/>
    </row>
    <row r="114" spans="1:24" s="1" customFormat="1" ht="18" customHeight="1" x14ac:dyDescent="0.2">
      <c r="A114" s="19">
        <f t="shared" si="9"/>
        <v>110</v>
      </c>
      <c r="B114" s="134" t="s">
        <v>590</v>
      </c>
      <c r="C114" s="166" t="s">
        <v>591</v>
      </c>
      <c r="D114" s="180" t="s">
        <v>581</v>
      </c>
      <c r="E114" s="181" t="s">
        <v>592</v>
      </c>
      <c r="F114" s="122">
        <v>2</v>
      </c>
      <c r="G114" s="123">
        <v>1985</v>
      </c>
      <c r="H114" s="124"/>
      <c r="I114" s="182">
        <v>20</v>
      </c>
      <c r="J114" s="182"/>
      <c r="K114" s="182"/>
      <c r="L114" s="182"/>
      <c r="M114" s="182"/>
      <c r="N114" s="175">
        <f t="shared" si="12"/>
        <v>20</v>
      </c>
      <c r="O114" s="176">
        <f>SUM(N110:N114)</f>
        <v>73</v>
      </c>
      <c r="P114" s="182">
        <v>20</v>
      </c>
      <c r="Q114" s="177"/>
      <c r="R114" s="177"/>
      <c r="S114" s="177"/>
      <c r="T114" s="178"/>
      <c r="U114" s="179"/>
      <c r="X114" s="268"/>
    </row>
    <row r="115" spans="1:24" s="1" customFormat="1" ht="18" customHeight="1" x14ac:dyDescent="0.2">
      <c r="A115" s="19">
        <f t="shared" si="9"/>
        <v>111</v>
      </c>
      <c r="B115" s="134" t="s">
        <v>593</v>
      </c>
      <c r="C115" s="166">
        <v>1048</v>
      </c>
      <c r="D115" s="180" t="s">
        <v>594</v>
      </c>
      <c r="E115" s="181" t="s">
        <v>595</v>
      </c>
      <c r="F115" s="122">
        <v>1</v>
      </c>
      <c r="G115" s="123">
        <v>1993</v>
      </c>
      <c r="H115" s="124"/>
      <c r="I115" s="182">
        <v>9</v>
      </c>
      <c r="J115" s="175"/>
      <c r="K115" s="175"/>
      <c r="L115" s="175"/>
      <c r="M115" s="175"/>
      <c r="N115" s="175">
        <f t="shared" si="12"/>
        <v>9</v>
      </c>
      <c r="O115" s="176">
        <f>N115</f>
        <v>9</v>
      </c>
      <c r="P115" s="182">
        <v>9</v>
      </c>
      <c r="Q115" s="177"/>
      <c r="R115" s="177"/>
      <c r="S115" s="177"/>
      <c r="T115" s="178"/>
      <c r="U115" s="179"/>
      <c r="X115" s="268"/>
    </row>
    <row r="116" spans="1:24" s="1" customFormat="1" ht="18" customHeight="1" x14ac:dyDescent="0.2">
      <c r="A116" s="19">
        <f t="shared" si="9"/>
        <v>112</v>
      </c>
      <c r="B116" s="192" t="s">
        <v>596</v>
      </c>
      <c r="C116" s="169">
        <v>1049</v>
      </c>
      <c r="D116" s="170" t="s">
        <v>597</v>
      </c>
      <c r="E116" s="193" t="s">
        <v>598</v>
      </c>
      <c r="F116" s="122">
        <v>1</v>
      </c>
      <c r="G116" s="189">
        <v>1955</v>
      </c>
      <c r="H116" s="190"/>
      <c r="I116" s="182">
        <v>1</v>
      </c>
      <c r="J116" s="175"/>
      <c r="K116" s="175"/>
      <c r="L116" s="175"/>
      <c r="M116" s="175"/>
      <c r="N116" s="175">
        <f t="shared" si="12"/>
        <v>1</v>
      </c>
      <c r="O116" s="176">
        <f t="shared" ref="O116:O117" si="14">N116</f>
        <v>1</v>
      </c>
      <c r="P116" s="175"/>
      <c r="Q116" s="177"/>
      <c r="R116" s="177"/>
      <c r="S116" s="177"/>
      <c r="T116" s="178"/>
      <c r="U116" s="195"/>
      <c r="X116" s="268"/>
    </row>
    <row r="117" spans="1:24" s="1" customFormat="1" ht="18" customHeight="1" x14ac:dyDescent="0.2">
      <c r="A117" s="19">
        <f t="shared" si="9"/>
        <v>113</v>
      </c>
      <c r="B117" s="194" t="s">
        <v>599</v>
      </c>
      <c r="C117" s="183">
        <v>1055</v>
      </c>
      <c r="D117" s="180" t="s">
        <v>600</v>
      </c>
      <c r="E117" s="181" t="s">
        <v>601</v>
      </c>
      <c r="F117" s="122">
        <v>1</v>
      </c>
      <c r="G117" s="123">
        <v>1965</v>
      </c>
      <c r="H117" s="124"/>
      <c r="I117" s="182">
        <v>1</v>
      </c>
      <c r="J117" s="175"/>
      <c r="K117" s="175"/>
      <c r="L117" s="175"/>
      <c r="M117" s="175"/>
      <c r="N117" s="175">
        <f t="shared" si="12"/>
        <v>1</v>
      </c>
      <c r="O117" s="176">
        <f t="shared" si="14"/>
        <v>1</v>
      </c>
      <c r="P117" s="182"/>
      <c r="Q117" s="177"/>
      <c r="R117" s="177"/>
      <c r="S117" s="177"/>
      <c r="T117" s="178"/>
      <c r="U117" s="195"/>
      <c r="X117" s="268"/>
    </row>
    <row r="118" spans="1:24" s="1" customFormat="1" ht="18" customHeight="1" x14ac:dyDescent="0.2">
      <c r="A118" s="19">
        <f t="shared" si="9"/>
        <v>114</v>
      </c>
      <c r="B118" s="194" t="s">
        <v>602</v>
      </c>
      <c r="C118" s="183">
        <v>1075</v>
      </c>
      <c r="D118" s="196" t="s">
        <v>603</v>
      </c>
      <c r="E118" s="181" t="s">
        <v>604</v>
      </c>
      <c r="F118" s="122">
        <v>1</v>
      </c>
      <c r="G118" s="123">
        <v>1976</v>
      </c>
      <c r="H118" s="124"/>
      <c r="I118" s="182">
        <v>3</v>
      </c>
      <c r="J118" s="182"/>
      <c r="K118" s="182"/>
      <c r="L118" s="182"/>
      <c r="M118" s="182"/>
      <c r="N118" s="175">
        <f t="shared" si="12"/>
        <v>3</v>
      </c>
      <c r="O118" s="176"/>
      <c r="P118" s="182">
        <v>3</v>
      </c>
      <c r="Q118" s="177"/>
      <c r="R118" s="177"/>
      <c r="S118" s="177"/>
      <c r="T118" s="178"/>
      <c r="U118" s="179"/>
      <c r="X118" s="268"/>
    </row>
    <row r="119" spans="1:24" s="1" customFormat="1" ht="18" customHeight="1" x14ac:dyDescent="0.2">
      <c r="A119" s="19">
        <f t="shared" si="9"/>
        <v>115</v>
      </c>
      <c r="B119" s="134" t="s">
        <v>605</v>
      </c>
      <c r="C119" s="166">
        <v>1076</v>
      </c>
      <c r="D119" s="196" t="s">
        <v>603</v>
      </c>
      <c r="E119" s="181" t="s">
        <v>606</v>
      </c>
      <c r="F119" s="122">
        <v>1</v>
      </c>
      <c r="G119" s="123">
        <v>1981</v>
      </c>
      <c r="H119" s="124"/>
      <c r="I119" s="182">
        <v>21</v>
      </c>
      <c r="J119" s="182"/>
      <c r="K119" s="182"/>
      <c r="L119" s="182"/>
      <c r="M119" s="182"/>
      <c r="N119" s="175">
        <f t="shared" si="12"/>
        <v>21</v>
      </c>
      <c r="O119" s="176"/>
      <c r="P119" s="182"/>
      <c r="Q119" s="177"/>
      <c r="R119" s="177"/>
      <c r="S119" s="177"/>
      <c r="T119" s="178"/>
      <c r="U119" s="179"/>
      <c r="X119" s="268"/>
    </row>
    <row r="120" spans="1:24" s="1" customFormat="1" ht="18" customHeight="1" x14ac:dyDescent="0.2">
      <c r="A120" s="19">
        <f t="shared" si="9"/>
        <v>116</v>
      </c>
      <c r="B120" s="194" t="s">
        <v>607</v>
      </c>
      <c r="C120" s="183">
        <v>1077</v>
      </c>
      <c r="D120" s="196" t="s">
        <v>603</v>
      </c>
      <c r="E120" s="181" t="s">
        <v>608</v>
      </c>
      <c r="F120" s="122">
        <v>1</v>
      </c>
      <c r="G120" s="123">
        <v>1985</v>
      </c>
      <c r="H120" s="124"/>
      <c r="I120" s="182">
        <v>11</v>
      </c>
      <c r="J120" s="182"/>
      <c r="K120" s="182"/>
      <c r="L120" s="182"/>
      <c r="M120" s="182"/>
      <c r="N120" s="175">
        <f t="shared" si="12"/>
        <v>11</v>
      </c>
      <c r="O120" s="176"/>
      <c r="P120" s="182"/>
      <c r="Q120" s="177"/>
      <c r="R120" s="177"/>
      <c r="S120" s="177"/>
      <c r="T120" s="178"/>
      <c r="U120" s="179"/>
      <c r="X120" s="268"/>
    </row>
    <row r="121" spans="1:24" s="1" customFormat="1" ht="18" customHeight="1" x14ac:dyDescent="0.2">
      <c r="A121" s="19">
        <f t="shared" si="9"/>
        <v>117</v>
      </c>
      <c r="B121" s="194" t="s">
        <v>609</v>
      </c>
      <c r="C121" s="183">
        <v>1078</v>
      </c>
      <c r="D121" s="196" t="s">
        <v>603</v>
      </c>
      <c r="E121" s="181" t="s">
        <v>610</v>
      </c>
      <c r="F121" s="122">
        <v>1</v>
      </c>
      <c r="G121" s="123">
        <v>1985</v>
      </c>
      <c r="H121" s="124"/>
      <c r="I121" s="182">
        <v>12</v>
      </c>
      <c r="J121" s="182"/>
      <c r="K121" s="182"/>
      <c r="L121" s="182"/>
      <c r="M121" s="182"/>
      <c r="N121" s="175">
        <f t="shared" si="12"/>
        <v>12</v>
      </c>
      <c r="O121" s="176"/>
      <c r="P121" s="182"/>
      <c r="Q121" s="177"/>
      <c r="R121" s="177"/>
      <c r="S121" s="177"/>
      <c r="T121" s="178"/>
      <c r="U121" s="179"/>
      <c r="X121" s="268"/>
    </row>
    <row r="122" spans="1:24" s="1" customFormat="1" ht="18" customHeight="1" x14ac:dyDescent="0.2">
      <c r="A122" s="19">
        <f t="shared" si="9"/>
        <v>118</v>
      </c>
      <c r="B122" s="194" t="s">
        <v>611</v>
      </c>
      <c r="C122" s="183">
        <v>1079</v>
      </c>
      <c r="D122" s="196" t="s">
        <v>603</v>
      </c>
      <c r="E122" s="181" t="s">
        <v>612</v>
      </c>
      <c r="F122" s="122">
        <v>1</v>
      </c>
      <c r="G122" s="123">
        <v>1989</v>
      </c>
      <c r="H122" s="124"/>
      <c r="I122" s="182">
        <v>20</v>
      </c>
      <c r="J122" s="182"/>
      <c r="K122" s="182"/>
      <c r="L122" s="182"/>
      <c r="M122" s="182"/>
      <c r="N122" s="175">
        <f t="shared" si="12"/>
        <v>20</v>
      </c>
      <c r="O122" s="176">
        <f>SUM(N118:N122)</f>
        <v>67</v>
      </c>
      <c r="P122" s="182">
        <v>20</v>
      </c>
      <c r="Q122" s="177"/>
      <c r="R122" s="177"/>
      <c r="S122" s="177"/>
      <c r="T122" s="178"/>
      <c r="U122" s="179"/>
      <c r="X122" s="268"/>
    </row>
    <row r="123" spans="1:24" s="1" customFormat="1" ht="18" customHeight="1" x14ac:dyDescent="0.2">
      <c r="A123" s="19">
        <f t="shared" si="9"/>
        <v>119</v>
      </c>
      <c r="B123" s="134" t="s">
        <v>613</v>
      </c>
      <c r="C123" s="166">
        <v>1085</v>
      </c>
      <c r="D123" s="196" t="s">
        <v>614</v>
      </c>
      <c r="E123" s="181" t="s">
        <v>615</v>
      </c>
      <c r="F123" s="122">
        <v>1</v>
      </c>
      <c r="G123" s="123">
        <v>1976</v>
      </c>
      <c r="H123" s="124"/>
      <c r="I123" s="182">
        <v>4</v>
      </c>
      <c r="J123" s="182"/>
      <c r="K123" s="182"/>
      <c r="L123" s="182"/>
      <c r="M123" s="182"/>
      <c r="N123" s="175">
        <f t="shared" si="12"/>
        <v>4</v>
      </c>
      <c r="O123" s="176">
        <f>N123</f>
        <v>4</v>
      </c>
      <c r="P123" s="182">
        <v>4</v>
      </c>
      <c r="Q123" s="177"/>
      <c r="R123" s="177"/>
      <c r="S123" s="177"/>
      <c r="T123" s="178"/>
      <c r="U123" s="179"/>
      <c r="X123" s="268"/>
    </row>
    <row r="124" spans="1:24" s="1" customFormat="1" ht="18" customHeight="1" x14ac:dyDescent="0.2">
      <c r="A124" s="19">
        <f t="shared" si="9"/>
        <v>120</v>
      </c>
      <c r="B124" s="194" t="s">
        <v>616</v>
      </c>
      <c r="C124" s="183">
        <v>1092</v>
      </c>
      <c r="D124" s="196" t="s">
        <v>617</v>
      </c>
      <c r="E124" s="191" t="s">
        <v>618</v>
      </c>
      <c r="F124" s="122">
        <v>1</v>
      </c>
      <c r="G124" s="123">
        <v>1977</v>
      </c>
      <c r="H124" s="124"/>
      <c r="I124" s="182">
        <v>17</v>
      </c>
      <c r="J124" s="182"/>
      <c r="K124" s="182"/>
      <c r="L124" s="182"/>
      <c r="M124" s="182"/>
      <c r="N124" s="175">
        <f t="shared" si="12"/>
        <v>17</v>
      </c>
      <c r="O124" s="176"/>
      <c r="P124" s="182"/>
      <c r="Q124" s="177"/>
      <c r="R124" s="177"/>
      <c r="S124" s="177"/>
      <c r="T124" s="178"/>
      <c r="U124" s="179"/>
      <c r="X124" s="268"/>
    </row>
    <row r="125" spans="1:24" s="1" customFormat="1" ht="18" customHeight="1" x14ac:dyDescent="0.2">
      <c r="A125" s="19">
        <f t="shared" si="9"/>
        <v>121</v>
      </c>
      <c r="B125" s="134" t="s">
        <v>619</v>
      </c>
      <c r="C125" s="166">
        <v>1093</v>
      </c>
      <c r="D125" s="196" t="s">
        <v>617</v>
      </c>
      <c r="E125" s="181" t="s">
        <v>620</v>
      </c>
      <c r="F125" s="122">
        <v>1</v>
      </c>
      <c r="G125" s="123">
        <v>1977</v>
      </c>
      <c r="H125" s="124"/>
      <c r="I125" s="182">
        <v>32</v>
      </c>
      <c r="J125" s="182"/>
      <c r="K125" s="182"/>
      <c r="L125" s="182"/>
      <c r="M125" s="182"/>
      <c r="N125" s="175">
        <f t="shared" si="12"/>
        <v>32</v>
      </c>
      <c r="O125" s="176">
        <f>SUM(N124:N125)</f>
        <v>49</v>
      </c>
      <c r="P125" s="182">
        <v>32</v>
      </c>
      <c r="Q125" s="177"/>
      <c r="R125" s="177"/>
      <c r="S125" s="177"/>
      <c r="T125" s="178"/>
      <c r="U125" s="179"/>
      <c r="X125" s="268"/>
    </row>
    <row r="126" spans="1:24" s="1" customFormat="1" ht="18" customHeight="1" x14ac:dyDescent="0.2">
      <c r="A126" s="19">
        <f t="shared" si="9"/>
        <v>122</v>
      </c>
      <c r="B126" s="134" t="s">
        <v>621</v>
      </c>
      <c r="C126" s="166">
        <v>1107</v>
      </c>
      <c r="D126" s="180" t="s">
        <v>622</v>
      </c>
      <c r="E126" s="181" t="s">
        <v>623</v>
      </c>
      <c r="F126" s="122">
        <v>1</v>
      </c>
      <c r="G126" s="123">
        <v>1966</v>
      </c>
      <c r="H126" s="124"/>
      <c r="I126" s="182">
        <v>3</v>
      </c>
      <c r="J126" s="175"/>
      <c r="K126" s="175"/>
      <c r="L126" s="175"/>
      <c r="M126" s="175"/>
      <c r="N126" s="175">
        <f t="shared" si="12"/>
        <v>3</v>
      </c>
      <c r="O126" s="176">
        <f>N126</f>
        <v>3</v>
      </c>
      <c r="P126" s="182"/>
      <c r="Q126" s="177"/>
      <c r="R126" s="177"/>
      <c r="S126" s="177"/>
      <c r="T126" s="178"/>
      <c r="U126" s="179"/>
      <c r="X126" s="268"/>
    </row>
    <row r="127" spans="1:24" s="1" customFormat="1" ht="18" customHeight="1" x14ac:dyDescent="0.2">
      <c r="A127" s="19">
        <f t="shared" si="9"/>
        <v>123</v>
      </c>
      <c r="B127" s="134" t="s">
        <v>624</v>
      </c>
      <c r="C127" s="166">
        <v>1114</v>
      </c>
      <c r="D127" s="180" t="s">
        <v>625</v>
      </c>
      <c r="E127" s="181" t="s">
        <v>626</v>
      </c>
      <c r="F127" s="122">
        <v>1</v>
      </c>
      <c r="G127" s="123">
        <v>1959</v>
      </c>
      <c r="H127" s="124"/>
      <c r="I127" s="182">
        <v>4</v>
      </c>
      <c r="J127" s="182"/>
      <c r="K127" s="182"/>
      <c r="L127" s="182"/>
      <c r="M127" s="182"/>
      <c r="N127" s="175">
        <f t="shared" si="12"/>
        <v>4</v>
      </c>
      <c r="O127" s="176"/>
      <c r="P127" s="182"/>
      <c r="Q127" s="177"/>
      <c r="R127" s="177"/>
      <c r="S127" s="177"/>
      <c r="T127" s="178"/>
      <c r="U127" s="179"/>
      <c r="X127" s="268"/>
    </row>
    <row r="128" spans="1:24" s="1" customFormat="1" ht="18" customHeight="1" x14ac:dyDescent="0.2">
      <c r="A128" s="19">
        <f t="shared" si="9"/>
        <v>124</v>
      </c>
      <c r="B128" s="194" t="s">
        <v>627</v>
      </c>
      <c r="C128" s="183">
        <v>1115</v>
      </c>
      <c r="D128" s="180" t="s">
        <v>625</v>
      </c>
      <c r="E128" s="181" t="s">
        <v>628</v>
      </c>
      <c r="F128" s="122">
        <v>1</v>
      </c>
      <c r="G128" s="123">
        <v>1975</v>
      </c>
      <c r="H128" s="124"/>
      <c r="I128" s="182">
        <v>4</v>
      </c>
      <c r="J128" s="182"/>
      <c r="K128" s="182"/>
      <c r="L128" s="182"/>
      <c r="M128" s="182"/>
      <c r="N128" s="175">
        <f t="shared" si="12"/>
        <v>4</v>
      </c>
      <c r="O128" s="176">
        <f>SUM(N127:N128)</f>
        <v>8</v>
      </c>
      <c r="P128" s="182">
        <v>4</v>
      </c>
      <c r="Q128" s="177"/>
      <c r="R128" s="177"/>
      <c r="S128" s="177"/>
      <c r="T128" s="178"/>
      <c r="U128" s="179"/>
      <c r="X128" s="268"/>
    </row>
    <row r="129" spans="1:24" s="1" customFormat="1" ht="18" customHeight="1" x14ac:dyDescent="0.2">
      <c r="A129" s="19">
        <f t="shared" si="9"/>
        <v>125</v>
      </c>
      <c r="B129" s="194" t="s">
        <v>629</v>
      </c>
      <c r="C129" s="183">
        <v>1121</v>
      </c>
      <c r="D129" s="180" t="s">
        <v>630</v>
      </c>
      <c r="E129" s="181" t="s">
        <v>631</v>
      </c>
      <c r="F129" s="122">
        <v>1</v>
      </c>
      <c r="G129" s="123">
        <v>1975</v>
      </c>
      <c r="H129" s="124"/>
      <c r="I129" s="182">
        <v>4</v>
      </c>
      <c r="J129" s="175"/>
      <c r="K129" s="175"/>
      <c r="L129" s="175"/>
      <c r="M129" s="175"/>
      <c r="N129" s="175">
        <f t="shared" si="12"/>
        <v>4</v>
      </c>
      <c r="O129" s="176">
        <f>N129</f>
        <v>4</v>
      </c>
      <c r="P129" s="182">
        <v>4</v>
      </c>
      <c r="Q129" s="177"/>
      <c r="R129" s="177"/>
      <c r="S129" s="177"/>
      <c r="T129" s="178"/>
      <c r="U129" s="179"/>
      <c r="X129" s="268"/>
    </row>
    <row r="130" spans="1:24" s="1" customFormat="1" ht="18" customHeight="1" x14ac:dyDescent="0.2">
      <c r="A130" s="19">
        <f t="shared" si="9"/>
        <v>126</v>
      </c>
      <c r="B130" s="194" t="s">
        <v>632</v>
      </c>
      <c r="C130" s="183">
        <v>1125</v>
      </c>
      <c r="D130" s="180" t="s">
        <v>633</v>
      </c>
      <c r="E130" s="181" t="s">
        <v>634</v>
      </c>
      <c r="F130" s="122">
        <v>1</v>
      </c>
      <c r="G130" s="123">
        <v>1976</v>
      </c>
      <c r="H130" s="124"/>
      <c r="I130" s="182">
        <v>2</v>
      </c>
      <c r="J130" s="175"/>
      <c r="K130" s="175"/>
      <c r="L130" s="175"/>
      <c r="M130" s="175"/>
      <c r="N130" s="175">
        <f t="shared" si="12"/>
        <v>2</v>
      </c>
      <c r="O130" s="176">
        <f>N130</f>
        <v>2</v>
      </c>
      <c r="P130" s="182">
        <v>2</v>
      </c>
      <c r="Q130" s="177"/>
      <c r="R130" s="177"/>
      <c r="S130" s="177"/>
      <c r="T130" s="178"/>
      <c r="U130" s="179"/>
      <c r="X130" s="268"/>
    </row>
    <row r="131" spans="1:24" s="1" customFormat="1" ht="18" customHeight="1" x14ac:dyDescent="0.2">
      <c r="A131" s="19">
        <f t="shared" si="9"/>
        <v>127</v>
      </c>
      <c r="B131" s="134" t="s">
        <v>635</v>
      </c>
      <c r="C131" s="166">
        <v>1131</v>
      </c>
      <c r="D131" s="180" t="s">
        <v>636</v>
      </c>
      <c r="E131" s="181" t="s">
        <v>637</v>
      </c>
      <c r="F131" s="122">
        <v>1</v>
      </c>
      <c r="G131" s="123">
        <v>1968</v>
      </c>
      <c r="H131" s="124"/>
      <c r="I131" s="182">
        <v>1</v>
      </c>
      <c r="J131" s="182"/>
      <c r="K131" s="182"/>
      <c r="L131" s="182"/>
      <c r="M131" s="182"/>
      <c r="N131" s="175">
        <f t="shared" ref="N131:N162" si="15">SUM(I131:M131)</f>
        <v>1</v>
      </c>
      <c r="O131" s="176"/>
      <c r="P131" s="182"/>
      <c r="Q131" s="177"/>
      <c r="R131" s="177"/>
      <c r="S131" s="177"/>
      <c r="T131" s="178"/>
      <c r="U131" s="179"/>
      <c r="X131" s="268"/>
    </row>
    <row r="132" spans="1:24" s="1" customFormat="1" ht="18" customHeight="1" x14ac:dyDescent="0.2">
      <c r="A132" s="19">
        <f t="shared" si="9"/>
        <v>128</v>
      </c>
      <c r="B132" s="194" t="s">
        <v>638</v>
      </c>
      <c r="C132" s="183">
        <v>1133</v>
      </c>
      <c r="D132" s="180" t="s">
        <v>636</v>
      </c>
      <c r="E132" s="181" t="s">
        <v>639</v>
      </c>
      <c r="F132" s="122">
        <v>1</v>
      </c>
      <c r="G132" s="123">
        <v>1976</v>
      </c>
      <c r="H132" s="124"/>
      <c r="I132" s="182">
        <v>5</v>
      </c>
      <c r="J132" s="182"/>
      <c r="K132" s="182"/>
      <c r="L132" s="182"/>
      <c r="M132" s="182"/>
      <c r="N132" s="175">
        <v>4</v>
      </c>
      <c r="O132" s="176"/>
      <c r="P132" s="182">
        <v>4</v>
      </c>
      <c r="Q132" s="177"/>
      <c r="R132" s="177"/>
      <c r="S132" s="177"/>
      <c r="T132" s="178"/>
      <c r="U132" s="179"/>
      <c r="X132" s="268"/>
    </row>
    <row r="133" spans="1:24" s="1" customFormat="1" ht="18" customHeight="1" x14ac:dyDescent="0.2">
      <c r="A133" s="19">
        <f t="shared" si="9"/>
        <v>129</v>
      </c>
      <c r="B133" s="134" t="s">
        <v>640</v>
      </c>
      <c r="C133" s="166">
        <v>1134</v>
      </c>
      <c r="D133" s="180" t="s">
        <v>636</v>
      </c>
      <c r="E133" s="181" t="s">
        <v>641</v>
      </c>
      <c r="F133" s="122">
        <v>1</v>
      </c>
      <c r="G133" s="123">
        <v>1981</v>
      </c>
      <c r="H133" s="124"/>
      <c r="I133" s="182">
        <v>3</v>
      </c>
      <c r="J133" s="182"/>
      <c r="K133" s="182"/>
      <c r="L133" s="182"/>
      <c r="M133" s="182"/>
      <c r="N133" s="175">
        <f t="shared" si="15"/>
        <v>3</v>
      </c>
      <c r="O133" s="176">
        <f>SUM(N131:N133)</f>
        <v>8</v>
      </c>
      <c r="P133" s="182"/>
      <c r="Q133" s="177"/>
      <c r="R133" s="177"/>
      <c r="S133" s="177"/>
      <c r="T133" s="178"/>
      <c r="U133" s="179"/>
      <c r="X133" s="268"/>
    </row>
    <row r="134" spans="1:24" s="1" customFormat="1" ht="18" customHeight="1" x14ac:dyDescent="0.2">
      <c r="A134" s="19">
        <f t="shared" si="9"/>
        <v>130</v>
      </c>
      <c r="B134" s="194" t="s">
        <v>642</v>
      </c>
      <c r="C134" s="183">
        <v>1149</v>
      </c>
      <c r="D134" s="180" t="s">
        <v>643</v>
      </c>
      <c r="E134" s="181" t="s">
        <v>644</v>
      </c>
      <c r="F134" s="122">
        <v>1</v>
      </c>
      <c r="G134" s="123">
        <v>1968</v>
      </c>
      <c r="H134" s="124"/>
      <c r="I134" s="182">
        <v>1</v>
      </c>
      <c r="J134" s="182"/>
      <c r="K134" s="182"/>
      <c r="L134" s="182"/>
      <c r="M134" s="182"/>
      <c r="N134" s="175">
        <f t="shared" si="15"/>
        <v>1</v>
      </c>
      <c r="O134" s="176"/>
      <c r="P134" s="182"/>
      <c r="Q134" s="177"/>
      <c r="R134" s="177"/>
      <c r="S134" s="177"/>
      <c r="T134" s="178"/>
      <c r="U134" s="179"/>
      <c r="X134" s="268"/>
    </row>
    <row r="135" spans="1:24" s="1" customFormat="1" ht="18" customHeight="1" x14ac:dyDescent="0.2">
      <c r="A135" s="19">
        <f t="shared" si="9"/>
        <v>131</v>
      </c>
      <c r="B135" s="194" t="s">
        <v>645</v>
      </c>
      <c r="C135" s="183">
        <v>1152</v>
      </c>
      <c r="D135" s="180" t="s">
        <v>643</v>
      </c>
      <c r="E135" s="181" t="s">
        <v>646</v>
      </c>
      <c r="F135" s="122">
        <v>1</v>
      </c>
      <c r="G135" s="123">
        <v>1973</v>
      </c>
      <c r="H135" s="124"/>
      <c r="I135" s="182">
        <v>12</v>
      </c>
      <c r="J135" s="182"/>
      <c r="K135" s="182"/>
      <c r="L135" s="182"/>
      <c r="M135" s="182"/>
      <c r="N135" s="175">
        <f t="shared" si="15"/>
        <v>12</v>
      </c>
      <c r="O135" s="176"/>
      <c r="P135" s="182">
        <v>12</v>
      </c>
      <c r="Q135" s="177"/>
      <c r="R135" s="177"/>
      <c r="S135" s="177"/>
      <c r="T135" s="178"/>
      <c r="U135" s="179"/>
      <c r="X135" s="268"/>
    </row>
    <row r="136" spans="1:24" s="1" customFormat="1" ht="18" customHeight="1" x14ac:dyDescent="0.2">
      <c r="A136" s="19">
        <f t="shared" si="9"/>
        <v>132</v>
      </c>
      <c r="B136" s="134" t="s">
        <v>647</v>
      </c>
      <c r="C136" s="166">
        <v>1163</v>
      </c>
      <c r="D136" s="180" t="s">
        <v>643</v>
      </c>
      <c r="E136" s="181" t="s">
        <v>648</v>
      </c>
      <c r="F136" s="122">
        <v>1</v>
      </c>
      <c r="G136" s="123">
        <v>1960</v>
      </c>
      <c r="H136" s="124"/>
      <c r="I136" s="182">
        <v>3</v>
      </c>
      <c r="J136" s="182"/>
      <c r="K136" s="182"/>
      <c r="L136" s="182"/>
      <c r="M136" s="182"/>
      <c r="N136" s="175">
        <f t="shared" si="15"/>
        <v>3</v>
      </c>
      <c r="O136" s="176"/>
      <c r="P136" s="182"/>
      <c r="Q136" s="177">
        <v>3</v>
      </c>
      <c r="R136" s="177"/>
      <c r="S136" s="177"/>
      <c r="T136" s="178"/>
      <c r="U136" s="179"/>
      <c r="X136" s="268"/>
    </row>
    <row r="137" spans="1:24" s="1" customFormat="1" ht="18" customHeight="1" x14ac:dyDescent="0.2">
      <c r="A137" s="19">
        <f t="shared" si="9"/>
        <v>133</v>
      </c>
      <c r="B137" s="134" t="s">
        <v>649</v>
      </c>
      <c r="C137" s="166">
        <v>1165</v>
      </c>
      <c r="D137" s="180" t="s">
        <v>643</v>
      </c>
      <c r="E137" s="181" t="s">
        <v>650</v>
      </c>
      <c r="F137" s="122">
        <v>1</v>
      </c>
      <c r="G137" s="123">
        <v>1967</v>
      </c>
      <c r="H137" s="124"/>
      <c r="I137" s="182">
        <v>2</v>
      </c>
      <c r="J137" s="182"/>
      <c r="K137" s="182"/>
      <c r="L137" s="182"/>
      <c r="M137" s="182"/>
      <c r="N137" s="175">
        <f t="shared" si="15"/>
        <v>2</v>
      </c>
      <c r="O137" s="176"/>
      <c r="P137" s="182"/>
      <c r="Q137" s="177"/>
      <c r="R137" s="177"/>
      <c r="S137" s="177"/>
      <c r="T137" s="178"/>
      <c r="U137" s="179"/>
      <c r="X137" s="268"/>
    </row>
    <row r="138" spans="1:24" s="1" customFormat="1" ht="18" customHeight="1" x14ac:dyDescent="0.2">
      <c r="A138" s="19">
        <f t="shared" si="9"/>
        <v>134</v>
      </c>
      <c r="B138" s="194" t="s">
        <v>651</v>
      </c>
      <c r="C138" s="183">
        <v>1166</v>
      </c>
      <c r="D138" s="180" t="s">
        <v>643</v>
      </c>
      <c r="E138" s="191" t="s">
        <v>652</v>
      </c>
      <c r="F138" s="122">
        <v>1</v>
      </c>
      <c r="G138" s="123">
        <v>1969</v>
      </c>
      <c r="H138" s="124"/>
      <c r="I138" s="182">
        <v>5</v>
      </c>
      <c r="J138" s="182"/>
      <c r="K138" s="182"/>
      <c r="L138" s="182"/>
      <c r="M138" s="182"/>
      <c r="N138" s="175">
        <f t="shared" si="15"/>
        <v>5</v>
      </c>
      <c r="O138" s="176"/>
      <c r="P138" s="182">
        <v>5</v>
      </c>
      <c r="Q138" s="177"/>
      <c r="R138" s="177"/>
      <c r="S138" s="177"/>
      <c r="T138" s="178"/>
      <c r="U138" s="179"/>
      <c r="X138" s="268"/>
    </row>
    <row r="139" spans="1:24" s="1" customFormat="1" ht="18" customHeight="1" x14ac:dyDescent="0.2">
      <c r="A139" s="19">
        <f t="shared" ref="A139:A203" si="16">1+A138</f>
        <v>135</v>
      </c>
      <c r="B139" s="194" t="s">
        <v>653</v>
      </c>
      <c r="C139" s="183">
        <v>1167</v>
      </c>
      <c r="D139" s="180" t="s">
        <v>643</v>
      </c>
      <c r="E139" s="181" t="s">
        <v>654</v>
      </c>
      <c r="F139" s="122">
        <v>1</v>
      </c>
      <c r="G139" s="123">
        <v>1975</v>
      </c>
      <c r="H139" s="124"/>
      <c r="I139" s="182">
        <v>6</v>
      </c>
      <c r="J139" s="182"/>
      <c r="K139" s="182"/>
      <c r="L139" s="182"/>
      <c r="M139" s="182"/>
      <c r="N139" s="175">
        <f t="shared" si="15"/>
        <v>6</v>
      </c>
      <c r="O139" s="176"/>
      <c r="P139" s="182">
        <v>6</v>
      </c>
      <c r="Q139" s="177"/>
      <c r="R139" s="177"/>
      <c r="S139" s="177"/>
      <c r="T139" s="178"/>
      <c r="U139" s="179"/>
      <c r="X139" s="268"/>
    </row>
    <row r="140" spans="1:24" s="1" customFormat="1" ht="18" customHeight="1" x14ac:dyDescent="0.2">
      <c r="A140" s="19">
        <f t="shared" si="16"/>
        <v>136</v>
      </c>
      <c r="B140" s="130" t="s">
        <v>655</v>
      </c>
      <c r="C140" s="166">
        <v>1170</v>
      </c>
      <c r="D140" s="180" t="s">
        <v>643</v>
      </c>
      <c r="E140" s="181" t="s">
        <v>656</v>
      </c>
      <c r="F140" s="122">
        <v>1</v>
      </c>
      <c r="G140" s="123">
        <v>1982</v>
      </c>
      <c r="H140" s="124"/>
      <c r="I140" s="182">
        <v>33</v>
      </c>
      <c r="J140" s="182"/>
      <c r="K140" s="182"/>
      <c r="L140" s="182"/>
      <c r="M140" s="182"/>
      <c r="N140" s="175">
        <f t="shared" si="15"/>
        <v>33</v>
      </c>
      <c r="O140" s="176">
        <f>SUM(N134:N140)</f>
        <v>62</v>
      </c>
      <c r="P140" s="182">
        <v>33</v>
      </c>
      <c r="Q140" s="177"/>
      <c r="R140" s="177"/>
      <c r="S140" s="177"/>
      <c r="T140" s="178"/>
      <c r="U140" s="179"/>
      <c r="X140" s="268"/>
    </row>
    <row r="141" spans="1:24" s="1" customFormat="1" ht="18" customHeight="1" x14ac:dyDescent="0.2">
      <c r="A141" s="19">
        <f t="shared" si="16"/>
        <v>137</v>
      </c>
      <c r="B141" s="134" t="s">
        <v>657</v>
      </c>
      <c r="C141" s="166">
        <v>1175</v>
      </c>
      <c r="D141" s="180" t="s">
        <v>658</v>
      </c>
      <c r="E141" s="181" t="s">
        <v>659</v>
      </c>
      <c r="F141" s="122">
        <v>1</v>
      </c>
      <c r="G141" s="123">
        <v>1976</v>
      </c>
      <c r="H141" s="124"/>
      <c r="I141" s="182">
        <v>3</v>
      </c>
      <c r="J141" s="175"/>
      <c r="K141" s="175"/>
      <c r="L141" s="175"/>
      <c r="M141" s="175"/>
      <c r="N141" s="175">
        <f t="shared" si="15"/>
        <v>3</v>
      </c>
      <c r="O141" s="176">
        <f>N141</f>
        <v>3</v>
      </c>
      <c r="P141" s="182">
        <v>3</v>
      </c>
      <c r="Q141" s="177"/>
      <c r="R141" s="177"/>
      <c r="S141" s="177"/>
      <c r="T141" s="178"/>
      <c r="U141" s="179"/>
      <c r="X141" s="268"/>
    </row>
    <row r="142" spans="1:24" s="1" customFormat="1" ht="18" customHeight="1" x14ac:dyDescent="0.2">
      <c r="A142" s="19">
        <f t="shared" si="16"/>
        <v>138</v>
      </c>
      <c r="B142" s="134" t="s">
        <v>660</v>
      </c>
      <c r="C142" s="166">
        <v>1185</v>
      </c>
      <c r="D142" s="180" t="s">
        <v>661</v>
      </c>
      <c r="E142" s="181" t="s">
        <v>662</v>
      </c>
      <c r="F142" s="122">
        <v>1</v>
      </c>
      <c r="G142" s="123">
        <v>1981</v>
      </c>
      <c r="H142" s="124"/>
      <c r="I142" s="182">
        <v>4</v>
      </c>
      <c r="J142" s="182"/>
      <c r="K142" s="182"/>
      <c r="L142" s="182"/>
      <c r="M142" s="182"/>
      <c r="N142" s="175">
        <f t="shared" si="15"/>
        <v>4</v>
      </c>
      <c r="O142" s="176"/>
      <c r="P142" s="182">
        <v>4</v>
      </c>
      <c r="Q142" s="177"/>
      <c r="R142" s="177"/>
      <c r="S142" s="177"/>
      <c r="T142" s="178"/>
      <c r="U142" s="179"/>
      <c r="X142" s="268"/>
    </row>
    <row r="143" spans="1:24" s="1" customFormat="1" ht="18" customHeight="1" x14ac:dyDescent="0.2">
      <c r="A143" s="19">
        <f t="shared" si="16"/>
        <v>139</v>
      </c>
      <c r="B143" s="194" t="s">
        <v>663</v>
      </c>
      <c r="C143" s="166" t="s">
        <v>664</v>
      </c>
      <c r="D143" s="180" t="s">
        <v>661</v>
      </c>
      <c r="E143" s="181" t="s">
        <v>665</v>
      </c>
      <c r="F143" s="122">
        <v>2</v>
      </c>
      <c r="G143" s="123">
        <v>1975</v>
      </c>
      <c r="H143" s="124"/>
      <c r="I143" s="182">
        <v>11</v>
      </c>
      <c r="J143" s="182"/>
      <c r="K143" s="182"/>
      <c r="L143" s="182"/>
      <c r="M143" s="182"/>
      <c r="N143" s="175">
        <f t="shared" si="15"/>
        <v>11</v>
      </c>
      <c r="O143" s="176">
        <f>SUM(N142:N143)</f>
        <v>15</v>
      </c>
      <c r="P143" s="182">
        <v>11</v>
      </c>
      <c r="Q143" s="177"/>
      <c r="R143" s="177"/>
      <c r="S143" s="177"/>
      <c r="T143" s="178"/>
      <c r="U143" s="179"/>
      <c r="X143" s="268"/>
    </row>
    <row r="144" spans="1:24" s="1" customFormat="1" ht="18" customHeight="1" x14ac:dyDescent="0.2">
      <c r="A144" s="19">
        <f t="shared" si="16"/>
        <v>140</v>
      </c>
      <c r="B144" s="194" t="s">
        <v>666</v>
      </c>
      <c r="C144" s="183">
        <v>1198</v>
      </c>
      <c r="D144" s="180" t="s">
        <v>667</v>
      </c>
      <c r="E144" s="181" t="s">
        <v>668</v>
      </c>
      <c r="F144" s="122">
        <v>1</v>
      </c>
      <c r="G144" s="123">
        <v>1974</v>
      </c>
      <c r="H144" s="124"/>
      <c r="I144" s="182">
        <v>2</v>
      </c>
      <c r="J144" s="182"/>
      <c r="K144" s="182"/>
      <c r="L144" s="182"/>
      <c r="M144" s="182"/>
      <c r="N144" s="175">
        <f t="shared" si="15"/>
        <v>2</v>
      </c>
      <c r="O144" s="176"/>
      <c r="P144" s="182">
        <v>2</v>
      </c>
      <c r="Q144" s="177"/>
      <c r="R144" s="177"/>
      <c r="S144" s="177"/>
      <c r="T144" s="178"/>
      <c r="U144" s="179"/>
      <c r="X144" s="268"/>
    </row>
    <row r="145" spans="1:24" s="1" customFormat="1" ht="18" customHeight="1" x14ac:dyDescent="0.2">
      <c r="A145" s="19">
        <f t="shared" si="16"/>
        <v>141</v>
      </c>
      <c r="B145" s="134" t="s">
        <v>669</v>
      </c>
      <c r="C145" s="166">
        <v>1199</v>
      </c>
      <c r="D145" s="180" t="s">
        <v>667</v>
      </c>
      <c r="E145" s="181" t="s">
        <v>670</v>
      </c>
      <c r="F145" s="122">
        <v>1</v>
      </c>
      <c r="G145" s="123">
        <v>1958</v>
      </c>
      <c r="H145" s="124"/>
      <c r="I145" s="182">
        <v>1</v>
      </c>
      <c r="J145" s="182"/>
      <c r="K145" s="182"/>
      <c r="L145" s="182"/>
      <c r="M145" s="182"/>
      <c r="N145" s="175">
        <f t="shared" si="15"/>
        <v>1</v>
      </c>
      <c r="O145" s="176"/>
      <c r="P145" s="182"/>
      <c r="Q145" s="177"/>
      <c r="R145" s="177"/>
      <c r="S145" s="177"/>
      <c r="T145" s="178"/>
      <c r="U145" s="179"/>
      <c r="X145" s="268"/>
    </row>
    <row r="146" spans="1:24" s="1" customFormat="1" ht="18" customHeight="1" x14ac:dyDescent="0.2">
      <c r="A146" s="19">
        <f t="shared" si="16"/>
        <v>142</v>
      </c>
      <c r="B146" s="134" t="s">
        <v>671</v>
      </c>
      <c r="C146" s="166" t="s">
        <v>672</v>
      </c>
      <c r="D146" s="180" t="s">
        <v>667</v>
      </c>
      <c r="E146" s="181" t="s">
        <v>673</v>
      </c>
      <c r="F146" s="122">
        <v>2</v>
      </c>
      <c r="G146" s="123">
        <v>1975</v>
      </c>
      <c r="H146" s="124"/>
      <c r="I146" s="182">
        <v>8</v>
      </c>
      <c r="J146" s="182"/>
      <c r="K146" s="182"/>
      <c r="L146" s="182"/>
      <c r="M146" s="182"/>
      <c r="N146" s="175">
        <f t="shared" si="15"/>
        <v>8</v>
      </c>
      <c r="O146" s="176">
        <f>SUM(N144:N146)</f>
        <v>11</v>
      </c>
      <c r="P146" s="182">
        <v>8</v>
      </c>
      <c r="Q146" s="177"/>
      <c r="R146" s="177"/>
      <c r="S146" s="177"/>
      <c r="T146" s="178"/>
      <c r="U146" s="179"/>
      <c r="X146" s="268"/>
    </row>
    <row r="147" spans="1:24" s="1" customFormat="1" ht="18" customHeight="1" x14ac:dyDescent="0.2">
      <c r="A147" s="19">
        <f t="shared" si="16"/>
        <v>143</v>
      </c>
      <c r="B147" s="134" t="s">
        <v>674</v>
      </c>
      <c r="C147" s="166">
        <v>1203</v>
      </c>
      <c r="D147" s="180" t="s">
        <v>675</v>
      </c>
      <c r="E147" s="181" t="s">
        <v>676</v>
      </c>
      <c r="F147" s="122">
        <v>1</v>
      </c>
      <c r="G147" s="123">
        <v>1965</v>
      </c>
      <c r="H147" s="124"/>
      <c r="I147" s="182">
        <v>1</v>
      </c>
      <c r="J147" s="182"/>
      <c r="K147" s="182"/>
      <c r="L147" s="182"/>
      <c r="M147" s="182"/>
      <c r="N147" s="175">
        <f t="shared" si="15"/>
        <v>1</v>
      </c>
      <c r="O147" s="176"/>
      <c r="P147" s="182"/>
      <c r="Q147" s="177"/>
      <c r="R147" s="177"/>
      <c r="S147" s="177"/>
      <c r="T147" s="178"/>
      <c r="U147" s="179"/>
      <c r="X147" s="268"/>
    </row>
    <row r="148" spans="1:24" s="1" customFormat="1" ht="18" customHeight="1" x14ac:dyDescent="0.2">
      <c r="A148" s="19">
        <f t="shared" si="16"/>
        <v>144</v>
      </c>
      <c r="B148" s="134" t="s">
        <v>677</v>
      </c>
      <c r="C148" s="166">
        <v>1204</v>
      </c>
      <c r="D148" s="180" t="s">
        <v>675</v>
      </c>
      <c r="E148" s="181" t="s">
        <v>678</v>
      </c>
      <c r="F148" s="122">
        <v>1</v>
      </c>
      <c r="G148" s="123">
        <v>1975</v>
      </c>
      <c r="H148" s="124"/>
      <c r="I148" s="182">
        <v>10</v>
      </c>
      <c r="J148" s="182"/>
      <c r="K148" s="182"/>
      <c r="L148" s="182"/>
      <c r="M148" s="182"/>
      <c r="N148" s="175">
        <f t="shared" si="15"/>
        <v>10</v>
      </c>
      <c r="O148" s="176">
        <f>SUM(N147:N148)</f>
        <v>11</v>
      </c>
      <c r="P148" s="182">
        <v>10</v>
      </c>
      <c r="Q148" s="177"/>
      <c r="R148" s="177"/>
      <c r="S148" s="177"/>
      <c r="T148" s="178"/>
      <c r="U148" s="179"/>
      <c r="X148" s="268"/>
    </row>
    <row r="149" spans="1:24" s="1" customFormat="1" ht="18" customHeight="1" x14ac:dyDescent="0.2">
      <c r="A149" s="19">
        <f t="shared" si="16"/>
        <v>145</v>
      </c>
      <c r="B149" s="192" t="s">
        <v>679</v>
      </c>
      <c r="C149" s="169">
        <v>1218</v>
      </c>
      <c r="D149" s="170" t="s">
        <v>680</v>
      </c>
      <c r="E149" s="193" t="s">
        <v>681</v>
      </c>
      <c r="F149" s="122">
        <v>1</v>
      </c>
      <c r="G149" s="189">
        <v>1960</v>
      </c>
      <c r="H149" s="190"/>
      <c r="I149" s="182">
        <v>6</v>
      </c>
      <c r="J149" s="175"/>
      <c r="K149" s="175"/>
      <c r="L149" s="175"/>
      <c r="M149" s="175"/>
      <c r="N149" s="175">
        <f t="shared" si="15"/>
        <v>6</v>
      </c>
      <c r="O149" s="176"/>
      <c r="P149" s="175"/>
      <c r="Q149" s="177"/>
      <c r="R149" s="177"/>
      <c r="S149" s="177"/>
      <c r="T149" s="178"/>
      <c r="U149" s="179"/>
      <c r="X149" s="268"/>
    </row>
    <row r="150" spans="1:24" s="1" customFormat="1" ht="18" customHeight="1" x14ac:dyDescent="0.2">
      <c r="A150" s="19">
        <f t="shared" si="16"/>
        <v>146</v>
      </c>
      <c r="B150" s="130" t="s">
        <v>682</v>
      </c>
      <c r="C150" s="166">
        <v>1219</v>
      </c>
      <c r="D150" s="180" t="s">
        <v>680</v>
      </c>
      <c r="E150" s="181" t="s">
        <v>683</v>
      </c>
      <c r="F150" s="122">
        <v>1</v>
      </c>
      <c r="G150" s="123">
        <v>1981</v>
      </c>
      <c r="H150" s="124"/>
      <c r="I150" s="182">
        <v>32</v>
      </c>
      <c r="J150" s="182"/>
      <c r="K150" s="182"/>
      <c r="L150" s="182"/>
      <c r="M150" s="182"/>
      <c r="N150" s="175">
        <f t="shared" si="15"/>
        <v>32</v>
      </c>
      <c r="O150" s="176"/>
      <c r="P150" s="182">
        <v>32</v>
      </c>
      <c r="Q150" s="177"/>
      <c r="R150" s="177"/>
      <c r="S150" s="177"/>
      <c r="T150" s="178"/>
      <c r="U150" s="179"/>
      <c r="X150" s="268"/>
    </row>
    <row r="151" spans="1:24" s="1" customFormat="1" ht="24" customHeight="1" x14ac:dyDescent="0.2">
      <c r="A151" s="19">
        <f t="shared" si="16"/>
        <v>147</v>
      </c>
      <c r="B151" s="130" t="s">
        <v>684</v>
      </c>
      <c r="C151" s="166">
        <v>1220</v>
      </c>
      <c r="D151" s="180" t="s">
        <v>680</v>
      </c>
      <c r="E151" s="181" t="s">
        <v>685</v>
      </c>
      <c r="F151" s="122">
        <v>1</v>
      </c>
      <c r="G151" s="123">
        <v>2012</v>
      </c>
      <c r="H151" s="124"/>
      <c r="I151" s="182">
        <v>20</v>
      </c>
      <c r="J151" s="182">
        <v>12</v>
      </c>
      <c r="K151" s="182"/>
      <c r="L151" s="182"/>
      <c r="M151" s="182"/>
      <c r="N151" s="175">
        <f t="shared" si="15"/>
        <v>32</v>
      </c>
      <c r="O151" s="176"/>
      <c r="P151" s="182">
        <v>32</v>
      </c>
      <c r="Q151" s="177"/>
      <c r="R151" s="177"/>
      <c r="S151" s="177"/>
      <c r="T151" s="178"/>
      <c r="U151" s="128" t="s">
        <v>686</v>
      </c>
      <c r="X151" s="268"/>
    </row>
    <row r="152" spans="1:24" s="1" customFormat="1" ht="18" customHeight="1" x14ac:dyDescent="0.2">
      <c r="A152" s="19">
        <f t="shared" si="16"/>
        <v>148</v>
      </c>
      <c r="B152" s="130">
        <v>7.6259259259259258</v>
      </c>
      <c r="C152" s="166">
        <v>1221</v>
      </c>
      <c r="D152" s="180" t="s">
        <v>680</v>
      </c>
      <c r="E152" s="181" t="s">
        <v>687</v>
      </c>
      <c r="F152" s="122">
        <v>1</v>
      </c>
      <c r="G152" s="123">
        <v>2012</v>
      </c>
      <c r="H152" s="124"/>
      <c r="I152" s="182">
        <v>14</v>
      </c>
      <c r="J152" s="182"/>
      <c r="K152" s="182"/>
      <c r="L152" s="182"/>
      <c r="M152" s="182"/>
      <c r="N152" s="175">
        <f t="shared" si="15"/>
        <v>14</v>
      </c>
      <c r="O152" s="176"/>
      <c r="P152" s="182">
        <v>14</v>
      </c>
      <c r="Q152" s="177"/>
      <c r="R152" s="177"/>
      <c r="S152" s="177"/>
      <c r="T152" s="178"/>
      <c r="U152" s="179"/>
      <c r="X152" s="268"/>
    </row>
    <row r="153" spans="1:24" s="1" customFormat="1" ht="18" customHeight="1" x14ac:dyDescent="0.2">
      <c r="A153" s="19">
        <f t="shared" si="16"/>
        <v>149</v>
      </c>
      <c r="B153" s="194" t="s">
        <v>688</v>
      </c>
      <c r="C153" s="166" t="s">
        <v>689</v>
      </c>
      <c r="D153" s="180" t="s">
        <v>680</v>
      </c>
      <c r="E153" s="181" t="s">
        <v>690</v>
      </c>
      <c r="F153" s="122">
        <v>3</v>
      </c>
      <c r="G153" s="123">
        <v>1976</v>
      </c>
      <c r="H153" s="124"/>
      <c r="I153" s="182">
        <v>13</v>
      </c>
      <c r="J153" s="182"/>
      <c r="K153" s="182"/>
      <c r="L153" s="182"/>
      <c r="M153" s="182"/>
      <c r="N153" s="175">
        <f t="shared" si="15"/>
        <v>13</v>
      </c>
      <c r="O153" s="176">
        <f>SUM(N149:N153)</f>
        <v>97</v>
      </c>
      <c r="P153" s="182">
        <v>13</v>
      </c>
      <c r="Q153" s="177"/>
      <c r="R153" s="177"/>
      <c r="S153" s="177"/>
      <c r="T153" s="178"/>
      <c r="U153" s="179"/>
      <c r="X153" s="268"/>
    </row>
    <row r="154" spans="1:24" s="1" customFormat="1" ht="18" customHeight="1" x14ac:dyDescent="0.2">
      <c r="A154" s="19">
        <f t="shared" si="16"/>
        <v>150</v>
      </c>
      <c r="B154" s="134" t="s">
        <v>691</v>
      </c>
      <c r="C154" s="166">
        <v>1238</v>
      </c>
      <c r="D154" s="180" t="s">
        <v>692</v>
      </c>
      <c r="E154" s="181" t="s">
        <v>693</v>
      </c>
      <c r="F154" s="122">
        <v>1</v>
      </c>
      <c r="G154" s="123">
        <v>1976</v>
      </c>
      <c r="H154" s="124"/>
      <c r="I154" s="182">
        <v>3</v>
      </c>
      <c r="J154" s="182"/>
      <c r="K154" s="182"/>
      <c r="L154" s="182"/>
      <c r="M154" s="182"/>
      <c r="N154" s="175">
        <f t="shared" si="15"/>
        <v>3</v>
      </c>
      <c r="O154" s="176"/>
      <c r="P154" s="182">
        <v>3</v>
      </c>
      <c r="Q154" s="177"/>
      <c r="R154" s="177"/>
      <c r="S154" s="177"/>
      <c r="T154" s="178"/>
      <c r="U154" s="179"/>
      <c r="X154" s="268"/>
    </row>
    <row r="155" spans="1:24" s="1" customFormat="1" ht="18" customHeight="1" x14ac:dyDescent="0.2">
      <c r="A155" s="19">
        <f t="shared" si="16"/>
        <v>151</v>
      </c>
      <c r="B155" s="134" t="s">
        <v>694</v>
      </c>
      <c r="C155" s="166">
        <v>1239</v>
      </c>
      <c r="D155" s="180" t="s">
        <v>692</v>
      </c>
      <c r="E155" s="181" t="s">
        <v>695</v>
      </c>
      <c r="F155" s="122">
        <v>1</v>
      </c>
      <c r="G155" s="123">
        <v>1996</v>
      </c>
      <c r="H155" s="124"/>
      <c r="I155" s="182">
        <v>10</v>
      </c>
      <c r="J155" s="182"/>
      <c r="K155" s="182"/>
      <c r="L155" s="182"/>
      <c r="M155" s="182"/>
      <c r="N155" s="175">
        <f t="shared" si="15"/>
        <v>10</v>
      </c>
      <c r="O155" s="176">
        <f>SUM(N154:N155)</f>
        <v>13</v>
      </c>
      <c r="P155" s="182">
        <v>10</v>
      </c>
      <c r="Q155" s="177"/>
      <c r="R155" s="177"/>
      <c r="S155" s="177"/>
      <c r="T155" s="178"/>
      <c r="U155" s="179"/>
      <c r="X155" s="268"/>
    </row>
    <row r="156" spans="1:24" s="1" customFormat="1" ht="18" customHeight="1" x14ac:dyDescent="0.2">
      <c r="A156" s="19">
        <f t="shared" si="16"/>
        <v>152</v>
      </c>
      <c r="B156" s="134" t="s">
        <v>696</v>
      </c>
      <c r="C156" s="166">
        <v>1248</v>
      </c>
      <c r="D156" s="180" t="s">
        <v>697</v>
      </c>
      <c r="E156" s="181" t="s">
        <v>698</v>
      </c>
      <c r="F156" s="122">
        <v>1</v>
      </c>
      <c r="G156" s="123">
        <v>1974</v>
      </c>
      <c r="H156" s="124"/>
      <c r="I156" s="182">
        <v>1</v>
      </c>
      <c r="J156" s="182"/>
      <c r="K156" s="182"/>
      <c r="L156" s="182"/>
      <c r="M156" s="182"/>
      <c r="N156" s="175">
        <f t="shared" si="15"/>
        <v>1</v>
      </c>
      <c r="O156" s="176">
        <f>N156</f>
        <v>1</v>
      </c>
      <c r="P156" s="182">
        <v>1</v>
      </c>
      <c r="Q156" s="177"/>
      <c r="R156" s="177"/>
      <c r="S156" s="177"/>
      <c r="T156" s="178"/>
      <c r="U156" s="179"/>
      <c r="X156" s="268"/>
    </row>
    <row r="157" spans="1:24" s="1" customFormat="1" ht="18" customHeight="1" x14ac:dyDescent="0.2">
      <c r="A157" s="19">
        <f t="shared" si="16"/>
        <v>153</v>
      </c>
      <c r="B157" s="134" t="s">
        <v>699</v>
      </c>
      <c r="C157" s="166">
        <v>1260</v>
      </c>
      <c r="D157" s="180" t="s">
        <v>700</v>
      </c>
      <c r="E157" s="181" t="s">
        <v>701</v>
      </c>
      <c r="F157" s="122">
        <v>1</v>
      </c>
      <c r="G157" s="123">
        <v>1976</v>
      </c>
      <c r="H157" s="124"/>
      <c r="I157" s="182">
        <v>12</v>
      </c>
      <c r="J157" s="175"/>
      <c r="K157" s="175"/>
      <c r="L157" s="175"/>
      <c r="M157" s="175"/>
      <c r="N157" s="175">
        <f t="shared" si="15"/>
        <v>12</v>
      </c>
      <c r="O157" s="176">
        <f t="shared" ref="O157:O158" si="17">N157</f>
        <v>12</v>
      </c>
      <c r="P157" s="182">
        <v>12</v>
      </c>
      <c r="Q157" s="177"/>
      <c r="R157" s="177"/>
      <c r="S157" s="177"/>
      <c r="T157" s="178"/>
      <c r="U157" s="179"/>
      <c r="X157" s="268"/>
    </row>
    <row r="158" spans="1:24" s="1" customFormat="1" ht="18" customHeight="1" x14ac:dyDescent="0.2">
      <c r="A158" s="19">
        <f t="shared" si="16"/>
        <v>154</v>
      </c>
      <c r="B158" s="134" t="s">
        <v>702</v>
      </c>
      <c r="C158" s="166">
        <v>1272</v>
      </c>
      <c r="D158" s="180" t="s">
        <v>703</v>
      </c>
      <c r="E158" s="181" t="s">
        <v>704</v>
      </c>
      <c r="F158" s="122">
        <v>1</v>
      </c>
      <c r="G158" s="123">
        <v>2012</v>
      </c>
      <c r="H158" s="124"/>
      <c r="I158" s="182">
        <v>18</v>
      </c>
      <c r="J158" s="182"/>
      <c r="K158" s="182"/>
      <c r="L158" s="182"/>
      <c r="M158" s="182"/>
      <c r="N158" s="175">
        <f t="shared" si="15"/>
        <v>18</v>
      </c>
      <c r="O158" s="176">
        <f t="shared" si="17"/>
        <v>18</v>
      </c>
      <c r="P158" s="182">
        <v>17</v>
      </c>
      <c r="Q158" s="177"/>
      <c r="R158" s="177"/>
      <c r="S158" s="177"/>
      <c r="T158" s="178"/>
      <c r="U158" s="179"/>
      <c r="X158" s="268"/>
    </row>
    <row r="159" spans="1:24" s="1" customFormat="1" ht="18" customHeight="1" x14ac:dyDescent="0.2">
      <c r="A159" s="19">
        <f t="shared" si="16"/>
        <v>155</v>
      </c>
      <c r="B159" s="194" t="s">
        <v>705</v>
      </c>
      <c r="C159" s="183">
        <v>1280</v>
      </c>
      <c r="D159" s="180" t="s">
        <v>706</v>
      </c>
      <c r="E159" s="181" t="s">
        <v>707</v>
      </c>
      <c r="F159" s="122">
        <v>1</v>
      </c>
      <c r="G159" s="123">
        <v>1976</v>
      </c>
      <c r="H159" s="124"/>
      <c r="I159" s="182">
        <v>5</v>
      </c>
      <c r="J159" s="182"/>
      <c r="K159" s="182"/>
      <c r="L159" s="182"/>
      <c r="M159" s="182"/>
      <c r="N159" s="175">
        <f t="shared" si="15"/>
        <v>5</v>
      </c>
      <c r="O159" s="176"/>
      <c r="P159" s="182">
        <v>5</v>
      </c>
      <c r="Q159" s="177"/>
      <c r="R159" s="177"/>
      <c r="S159" s="177"/>
      <c r="T159" s="178"/>
      <c r="U159" s="179"/>
      <c r="X159" s="268"/>
    </row>
    <row r="160" spans="1:24" s="1" customFormat="1" ht="18" customHeight="1" x14ac:dyDescent="0.2">
      <c r="A160" s="19">
        <f t="shared" si="16"/>
        <v>156</v>
      </c>
      <c r="B160" s="134" t="s">
        <v>708</v>
      </c>
      <c r="C160" s="166">
        <v>1281</v>
      </c>
      <c r="D160" s="180" t="s">
        <v>706</v>
      </c>
      <c r="E160" s="191" t="s">
        <v>709</v>
      </c>
      <c r="F160" s="122">
        <v>1</v>
      </c>
      <c r="G160" s="123">
        <v>1981</v>
      </c>
      <c r="H160" s="124"/>
      <c r="I160" s="182">
        <v>12</v>
      </c>
      <c r="J160" s="182"/>
      <c r="K160" s="182"/>
      <c r="L160" s="182"/>
      <c r="M160" s="182"/>
      <c r="N160" s="175">
        <f t="shared" si="15"/>
        <v>12</v>
      </c>
      <c r="O160" s="176">
        <f>SUM(N159:N160)</f>
        <v>17</v>
      </c>
      <c r="P160" s="182"/>
      <c r="Q160" s="177"/>
      <c r="R160" s="177"/>
      <c r="S160" s="177"/>
      <c r="T160" s="178"/>
      <c r="U160" s="179"/>
      <c r="X160" s="268"/>
    </row>
    <row r="161" spans="1:24" s="1" customFormat="1" ht="18" customHeight="1" x14ac:dyDescent="0.2">
      <c r="A161" s="19">
        <f t="shared" si="16"/>
        <v>157</v>
      </c>
      <c r="B161" s="194" t="s">
        <v>710</v>
      </c>
      <c r="C161" s="183">
        <v>1296</v>
      </c>
      <c r="D161" s="180" t="s">
        <v>711</v>
      </c>
      <c r="E161" s="181" t="s">
        <v>712</v>
      </c>
      <c r="F161" s="122">
        <v>1</v>
      </c>
      <c r="G161" s="123">
        <v>1970</v>
      </c>
      <c r="H161" s="124"/>
      <c r="I161" s="182">
        <v>9</v>
      </c>
      <c r="J161" s="182"/>
      <c r="K161" s="182"/>
      <c r="L161" s="182"/>
      <c r="M161" s="182"/>
      <c r="N161" s="175">
        <f t="shared" si="15"/>
        <v>9</v>
      </c>
      <c r="O161" s="176"/>
      <c r="P161" s="182">
        <v>9</v>
      </c>
      <c r="Q161" s="177"/>
      <c r="R161" s="177"/>
      <c r="S161" s="177"/>
      <c r="T161" s="178"/>
      <c r="U161" s="179"/>
      <c r="X161" s="268"/>
    </row>
    <row r="162" spans="1:24" s="1" customFormat="1" ht="18" customHeight="1" x14ac:dyDescent="0.2">
      <c r="A162" s="19">
        <f t="shared" si="16"/>
        <v>158</v>
      </c>
      <c r="B162" s="134" t="s">
        <v>713</v>
      </c>
      <c r="C162" s="166">
        <v>1297</v>
      </c>
      <c r="D162" s="180" t="s">
        <v>711</v>
      </c>
      <c r="E162" s="181" t="s">
        <v>714</v>
      </c>
      <c r="F162" s="122">
        <v>1</v>
      </c>
      <c r="G162" s="123">
        <v>1959</v>
      </c>
      <c r="H162" s="124"/>
      <c r="I162" s="182">
        <v>4</v>
      </c>
      <c r="J162" s="182"/>
      <c r="K162" s="182"/>
      <c r="L162" s="182"/>
      <c r="M162" s="182"/>
      <c r="N162" s="175">
        <f t="shared" si="15"/>
        <v>4</v>
      </c>
      <c r="O162" s="176"/>
      <c r="P162" s="182"/>
      <c r="Q162" s="177"/>
      <c r="R162" s="177"/>
      <c r="S162" s="177"/>
      <c r="T162" s="178"/>
      <c r="U162" s="179"/>
      <c r="X162" s="268"/>
    </row>
    <row r="163" spans="1:24" s="1" customFormat="1" ht="18" customHeight="1" x14ac:dyDescent="0.2">
      <c r="A163" s="19">
        <f t="shared" si="16"/>
        <v>159</v>
      </c>
      <c r="B163" s="134" t="s">
        <v>715</v>
      </c>
      <c r="C163" s="166">
        <v>1298</v>
      </c>
      <c r="D163" s="180" t="s">
        <v>711</v>
      </c>
      <c r="E163" s="181" t="s">
        <v>716</v>
      </c>
      <c r="F163" s="122">
        <v>1</v>
      </c>
      <c r="G163" s="123">
        <v>1966</v>
      </c>
      <c r="H163" s="124"/>
      <c r="I163" s="182">
        <v>1</v>
      </c>
      <c r="J163" s="182"/>
      <c r="K163" s="182"/>
      <c r="L163" s="182"/>
      <c r="M163" s="182"/>
      <c r="N163" s="175">
        <f t="shared" ref="N163:N178" si="18">SUM(I163:M163)</f>
        <v>1</v>
      </c>
      <c r="O163" s="176"/>
      <c r="P163" s="182">
        <v>1</v>
      </c>
      <c r="Q163" s="177"/>
      <c r="R163" s="177"/>
      <c r="S163" s="177"/>
      <c r="T163" s="178"/>
      <c r="U163" s="179"/>
      <c r="X163" s="268"/>
    </row>
    <row r="164" spans="1:24" s="1" customFormat="1" ht="18" customHeight="1" x14ac:dyDescent="0.2">
      <c r="A164" s="19">
        <f t="shared" si="16"/>
        <v>160</v>
      </c>
      <c r="B164" s="134" t="s">
        <v>717</v>
      </c>
      <c r="C164" s="166">
        <v>1302</v>
      </c>
      <c r="D164" s="180" t="s">
        <v>711</v>
      </c>
      <c r="E164" s="181" t="s">
        <v>718</v>
      </c>
      <c r="F164" s="122">
        <v>1</v>
      </c>
      <c r="G164" s="123">
        <v>1976</v>
      </c>
      <c r="H164" s="124"/>
      <c r="I164" s="182">
        <v>12</v>
      </c>
      <c r="J164" s="182"/>
      <c r="K164" s="182"/>
      <c r="L164" s="182"/>
      <c r="M164" s="182"/>
      <c r="N164" s="175">
        <f t="shared" si="18"/>
        <v>12</v>
      </c>
      <c r="O164" s="176"/>
      <c r="P164" s="182">
        <v>12</v>
      </c>
      <c r="Q164" s="177"/>
      <c r="R164" s="177"/>
      <c r="S164" s="177"/>
      <c r="T164" s="178"/>
      <c r="U164" s="179"/>
      <c r="X164" s="268"/>
    </row>
    <row r="165" spans="1:24" s="1" customFormat="1" ht="18" customHeight="1" x14ac:dyDescent="0.2">
      <c r="A165" s="19">
        <f t="shared" si="16"/>
        <v>161</v>
      </c>
      <c r="B165" s="134" t="s">
        <v>719</v>
      </c>
      <c r="C165" s="166">
        <v>1303</v>
      </c>
      <c r="D165" s="180" t="s">
        <v>711</v>
      </c>
      <c r="E165" s="181" t="s">
        <v>720</v>
      </c>
      <c r="F165" s="122">
        <v>1</v>
      </c>
      <c r="G165" s="123">
        <v>1977</v>
      </c>
      <c r="H165" s="124"/>
      <c r="I165" s="182">
        <v>22</v>
      </c>
      <c r="J165" s="182"/>
      <c r="K165" s="182"/>
      <c r="L165" s="182"/>
      <c r="M165" s="182"/>
      <c r="N165" s="175">
        <f t="shared" si="18"/>
        <v>22</v>
      </c>
      <c r="O165" s="176"/>
      <c r="P165" s="182"/>
      <c r="Q165" s="177"/>
      <c r="R165" s="177"/>
      <c r="S165" s="177"/>
      <c r="T165" s="178"/>
      <c r="U165" s="179"/>
      <c r="X165" s="268"/>
    </row>
    <row r="166" spans="1:24" s="1" customFormat="1" ht="18" customHeight="1" x14ac:dyDescent="0.2">
      <c r="A166" s="19">
        <f t="shared" si="16"/>
        <v>162</v>
      </c>
      <c r="B166" s="130" t="s">
        <v>721</v>
      </c>
      <c r="C166" s="166">
        <v>1305</v>
      </c>
      <c r="D166" s="180" t="s">
        <v>711</v>
      </c>
      <c r="E166" s="181" t="s">
        <v>722</v>
      </c>
      <c r="F166" s="122">
        <v>1</v>
      </c>
      <c r="G166" s="123">
        <v>1981</v>
      </c>
      <c r="H166" s="124"/>
      <c r="I166" s="182">
        <v>28</v>
      </c>
      <c r="J166" s="182"/>
      <c r="K166" s="182"/>
      <c r="L166" s="182"/>
      <c r="M166" s="182"/>
      <c r="N166" s="175">
        <f t="shared" si="18"/>
        <v>28</v>
      </c>
      <c r="O166" s="176"/>
      <c r="P166" s="182"/>
      <c r="Q166" s="177"/>
      <c r="R166" s="177"/>
      <c r="S166" s="177"/>
      <c r="T166" s="178"/>
      <c r="U166" s="179"/>
      <c r="X166" s="268"/>
    </row>
    <row r="167" spans="1:24" s="1" customFormat="1" ht="18" customHeight="1" x14ac:dyDescent="0.2">
      <c r="A167" s="19">
        <f t="shared" si="16"/>
        <v>163</v>
      </c>
      <c r="B167" s="130" t="s">
        <v>723</v>
      </c>
      <c r="C167" s="166">
        <v>1306</v>
      </c>
      <c r="D167" s="180" t="s">
        <v>711</v>
      </c>
      <c r="E167" s="181" t="s">
        <v>724</v>
      </c>
      <c r="F167" s="122">
        <v>1</v>
      </c>
      <c r="G167" s="123">
        <v>1987</v>
      </c>
      <c r="H167" s="124"/>
      <c r="I167" s="182">
        <v>27</v>
      </c>
      <c r="J167" s="182"/>
      <c r="K167" s="182"/>
      <c r="L167" s="182"/>
      <c r="M167" s="182"/>
      <c r="N167" s="175">
        <f t="shared" si="18"/>
        <v>27</v>
      </c>
      <c r="O167" s="176"/>
      <c r="P167" s="182"/>
      <c r="Q167" s="177"/>
      <c r="R167" s="177"/>
      <c r="S167" s="177"/>
      <c r="T167" s="178"/>
      <c r="U167" s="179"/>
      <c r="X167" s="268"/>
    </row>
    <row r="168" spans="1:24" s="1" customFormat="1" ht="18" customHeight="1" x14ac:dyDescent="0.2">
      <c r="A168" s="19">
        <f t="shared" si="16"/>
        <v>164</v>
      </c>
      <c r="B168" s="134" t="s">
        <v>725</v>
      </c>
      <c r="C168" s="166" t="s">
        <v>726</v>
      </c>
      <c r="D168" s="180" t="s">
        <v>711</v>
      </c>
      <c r="E168" s="181" t="s">
        <v>727</v>
      </c>
      <c r="F168" s="122">
        <v>2</v>
      </c>
      <c r="G168" s="123">
        <v>1969</v>
      </c>
      <c r="H168" s="124"/>
      <c r="I168" s="182">
        <v>1</v>
      </c>
      <c r="J168" s="182"/>
      <c r="K168" s="182"/>
      <c r="L168" s="182"/>
      <c r="M168" s="182"/>
      <c r="N168" s="175">
        <f t="shared" si="18"/>
        <v>1</v>
      </c>
      <c r="O168" s="176">
        <f>SUM(N161:N168)</f>
        <v>104</v>
      </c>
      <c r="P168" s="182">
        <v>1</v>
      </c>
      <c r="Q168" s="177"/>
      <c r="R168" s="177"/>
      <c r="S168" s="177"/>
      <c r="T168" s="178"/>
      <c r="U168" s="179"/>
      <c r="X168" s="268"/>
    </row>
    <row r="169" spans="1:24" s="1" customFormat="1" ht="18" customHeight="1" x14ac:dyDescent="0.2">
      <c r="A169" s="19">
        <f t="shared" si="16"/>
        <v>165</v>
      </c>
      <c r="B169" s="194" t="s">
        <v>728</v>
      </c>
      <c r="C169" s="183">
        <v>1325</v>
      </c>
      <c r="D169" s="180" t="s">
        <v>729</v>
      </c>
      <c r="E169" s="181" t="s">
        <v>730</v>
      </c>
      <c r="F169" s="122">
        <v>1</v>
      </c>
      <c r="G169" s="123">
        <v>1975</v>
      </c>
      <c r="H169" s="124"/>
      <c r="I169" s="182">
        <v>1</v>
      </c>
      <c r="J169" s="175"/>
      <c r="K169" s="175"/>
      <c r="L169" s="175"/>
      <c r="M169" s="175"/>
      <c r="N169" s="175">
        <f t="shared" si="18"/>
        <v>1</v>
      </c>
      <c r="O169" s="176">
        <f>N169</f>
        <v>1</v>
      </c>
      <c r="P169" s="182">
        <v>1</v>
      </c>
      <c r="Q169" s="177"/>
      <c r="R169" s="177"/>
      <c r="S169" s="177"/>
      <c r="T169" s="178"/>
      <c r="U169" s="179"/>
      <c r="X169" s="268"/>
    </row>
    <row r="170" spans="1:24" s="1" customFormat="1" ht="18" customHeight="1" x14ac:dyDescent="0.2">
      <c r="A170" s="19">
        <f t="shared" si="16"/>
        <v>166</v>
      </c>
      <c r="B170" s="134" t="s">
        <v>731</v>
      </c>
      <c r="C170" s="166">
        <v>1326</v>
      </c>
      <c r="D170" s="180" t="s">
        <v>732</v>
      </c>
      <c r="E170" s="181" t="s">
        <v>733</v>
      </c>
      <c r="F170" s="122">
        <v>1</v>
      </c>
      <c r="G170" s="123">
        <v>1964</v>
      </c>
      <c r="H170" s="124"/>
      <c r="I170" s="182">
        <v>5</v>
      </c>
      <c r="J170" s="175"/>
      <c r="K170" s="175"/>
      <c r="L170" s="175"/>
      <c r="M170" s="175"/>
      <c r="N170" s="175">
        <f t="shared" si="18"/>
        <v>5</v>
      </c>
      <c r="O170" s="176">
        <f t="shared" ref="O170:O171" si="19">N170</f>
        <v>5</v>
      </c>
      <c r="P170" s="182"/>
      <c r="Q170" s="177"/>
      <c r="R170" s="177"/>
      <c r="S170" s="177"/>
      <c r="T170" s="178"/>
      <c r="U170" s="179"/>
      <c r="X170" s="268"/>
    </row>
    <row r="171" spans="1:24" s="15" customFormat="1" ht="18" customHeight="1" x14ac:dyDescent="0.2">
      <c r="A171" s="19">
        <f t="shared" si="16"/>
        <v>167</v>
      </c>
      <c r="B171" s="134" t="s">
        <v>734</v>
      </c>
      <c r="C171" s="166">
        <v>1330</v>
      </c>
      <c r="D171" s="180" t="s">
        <v>735</v>
      </c>
      <c r="E171" s="181" t="s">
        <v>736</v>
      </c>
      <c r="F171" s="122">
        <v>1</v>
      </c>
      <c r="G171" s="123">
        <v>2003</v>
      </c>
      <c r="H171" s="124"/>
      <c r="I171" s="182">
        <v>58</v>
      </c>
      <c r="J171" s="175"/>
      <c r="K171" s="175"/>
      <c r="L171" s="175"/>
      <c r="M171" s="175"/>
      <c r="N171" s="175">
        <f t="shared" si="18"/>
        <v>58</v>
      </c>
      <c r="O171" s="176">
        <f t="shared" si="19"/>
        <v>58</v>
      </c>
      <c r="P171" s="182">
        <v>54</v>
      </c>
      <c r="Q171" s="177"/>
      <c r="R171" s="177"/>
      <c r="S171" s="177">
        <v>1</v>
      </c>
      <c r="T171" s="178"/>
      <c r="U171" s="128" t="s">
        <v>1632</v>
      </c>
      <c r="W171" s="1"/>
      <c r="X171" s="268"/>
    </row>
    <row r="172" spans="1:24" s="1" customFormat="1" ht="18" customHeight="1" x14ac:dyDescent="0.2">
      <c r="A172" s="19">
        <f t="shared" si="16"/>
        <v>168</v>
      </c>
      <c r="B172" s="194" t="s">
        <v>737</v>
      </c>
      <c r="C172" s="183">
        <v>1340</v>
      </c>
      <c r="D172" s="180" t="s">
        <v>738</v>
      </c>
      <c r="E172" s="181" t="s">
        <v>739</v>
      </c>
      <c r="F172" s="122">
        <v>1</v>
      </c>
      <c r="G172" s="123">
        <v>1956</v>
      </c>
      <c r="H172" s="124"/>
      <c r="I172" s="182">
        <v>4</v>
      </c>
      <c r="J172" s="182"/>
      <c r="K172" s="182"/>
      <c r="L172" s="182"/>
      <c r="M172" s="182"/>
      <c r="N172" s="175">
        <f t="shared" si="18"/>
        <v>4</v>
      </c>
      <c r="O172" s="176"/>
      <c r="P172" s="182"/>
      <c r="Q172" s="177"/>
      <c r="R172" s="177"/>
      <c r="S172" s="177"/>
      <c r="T172" s="178"/>
      <c r="U172" s="179"/>
      <c r="X172" s="268"/>
    </row>
    <row r="173" spans="1:24" s="1" customFormat="1" ht="18" customHeight="1" x14ac:dyDescent="0.2">
      <c r="A173" s="19">
        <f t="shared" si="16"/>
        <v>169</v>
      </c>
      <c r="B173" s="194" t="s">
        <v>740</v>
      </c>
      <c r="C173" s="183">
        <v>1341</v>
      </c>
      <c r="D173" s="180" t="s">
        <v>738</v>
      </c>
      <c r="E173" s="181" t="s">
        <v>741</v>
      </c>
      <c r="F173" s="122">
        <v>1</v>
      </c>
      <c r="G173" s="123">
        <v>1957</v>
      </c>
      <c r="H173" s="124"/>
      <c r="I173" s="182">
        <v>4</v>
      </c>
      <c r="J173" s="182"/>
      <c r="K173" s="182"/>
      <c r="L173" s="182"/>
      <c r="M173" s="182"/>
      <c r="N173" s="175">
        <f t="shared" si="18"/>
        <v>4</v>
      </c>
      <c r="O173" s="176"/>
      <c r="P173" s="182"/>
      <c r="Q173" s="177"/>
      <c r="R173" s="177"/>
      <c r="S173" s="177"/>
      <c r="T173" s="178"/>
      <c r="U173" s="179"/>
      <c r="X173" s="268"/>
    </row>
    <row r="174" spans="1:24" s="1" customFormat="1" ht="18" customHeight="1" x14ac:dyDescent="0.2">
      <c r="A174" s="19">
        <f t="shared" si="16"/>
        <v>170</v>
      </c>
      <c r="B174" s="134" t="s">
        <v>742</v>
      </c>
      <c r="C174" s="166">
        <v>1342</v>
      </c>
      <c r="D174" s="180" t="s">
        <v>738</v>
      </c>
      <c r="E174" s="181" t="s">
        <v>743</v>
      </c>
      <c r="F174" s="122">
        <v>1</v>
      </c>
      <c r="G174" s="123">
        <v>1959</v>
      </c>
      <c r="H174" s="124"/>
      <c r="I174" s="182">
        <v>1</v>
      </c>
      <c r="J174" s="182"/>
      <c r="K174" s="182"/>
      <c r="L174" s="182"/>
      <c r="M174" s="182"/>
      <c r="N174" s="175">
        <f t="shared" si="18"/>
        <v>1</v>
      </c>
      <c r="O174" s="176"/>
      <c r="P174" s="182"/>
      <c r="Q174" s="177"/>
      <c r="R174" s="177"/>
      <c r="S174" s="177"/>
      <c r="T174" s="178"/>
      <c r="U174" s="179"/>
      <c r="X174" s="268"/>
    </row>
    <row r="175" spans="1:24" s="1" customFormat="1" ht="18" customHeight="1" x14ac:dyDescent="0.2">
      <c r="A175" s="19">
        <f t="shared" si="16"/>
        <v>171</v>
      </c>
      <c r="B175" s="134" t="s">
        <v>744</v>
      </c>
      <c r="C175" s="166">
        <v>1343</v>
      </c>
      <c r="D175" s="180" t="s">
        <v>738</v>
      </c>
      <c r="E175" s="181" t="s">
        <v>745</v>
      </c>
      <c r="F175" s="122">
        <v>1</v>
      </c>
      <c r="G175" s="123">
        <v>1960</v>
      </c>
      <c r="H175" s="124"/>
      <c r="I175" s="182">
        <v>4</v>
      </c>
      <c r="J175" s="182"/>
      <c r="K175" s="182"/>
      <c r="L175" s="182"/>
      <c r="M175" s="182"/>
      <c r="N175" s="175">
        <f t="shared" si="18"/>
        <v>4</v>
      </c>
      <c r="O175" s="176"/>
      <c r="P175" s="182"/>
      <c r="Q175" s="177"/>
      <c r="R175" s="177"/>
      <c r="S175" s="177"/>
      <c r="T175" s="178"/>
      <c r="U175" s="179"/>
      <c r="X175" s="268"/>
    </row>
    <row r="176" spans="1:24" s="1" customFormat="1" ht="18" customHeight="1" x14ac:dyDescent="0.2">
      <c r="A176" s="19">
        <f t="shared" si="16"/>
        <v>172</v>
      </c>
      <c r="B176" s="134" t="s">
        <v>746</v>
      </c>
      <c r="C176" s="166">
        <v>1344</v>
      </c>
      <c r="D176" s="180" t="s">
        <v>738</v>
      </c>
      <c r="E176" s="181" t="s">
        <v>747</v>
      </c>
      <c r="F176" s="122">
        <v>1</v>
      </c>
      <c r="G176" s="123">
        <v>1966</v>
      </c>
      <c r="H176" s="124"/>
      <c r="I176" s="182">
        <v>2</v>
      </c>
      <c r="J176" s="182"/>
      <c r="K176" s="182"/>
      <c r="L176" s="182"/>
      <c r="M176" s="182"/>
      <c r="N176" s="175">
        <f t="shared" si="18"/>
        <v>2</v>
      </c>
      <c r="O176" s="176"/>
      <c r="P176" s="182"/>
      <c r="Q176" s="177"/>
      <c r="R176" s="177"/>
      <c r="S176" s="177"/>
      <c r="T176" s="178"/>
      <c r="U176" s="179"/>
      <c r="X176" s="268"/>
    </row>
    <row r="177" spans="1:24" s="1" customFormat="1" ht="18" customHeight="1" x14ac:dyDescent="0.2">
      <c r="A177" s="19">
        <f t="shared" si="16"/>
        <v>173</v>
      </c>
      <c r="B177" s="130" t="s">
        <v>748</v>
      </c>
      <c r="C177" s="166">
        <v>1346</v>
      </c>
      <c r="D177" s="180" t="s">
        <v>738</v>
      </c>
      <c r="E177" s="181" t="s">
        <v>749</v>
      </c>
      <c r="F177" s="122">
        <v>1</v>
      </c>
      <c r="G177" s="123">
        <v>1982</v>
      </c>
      <c r="H177" s="124"/>
      <c r="I177" s="182">
        <v>17</v>
      </c>
      <c r="J177" s="182"/>
      <c r="K177" s="182"/>
      <c r="L177" s="182"/>
      <c r="M177" s="182"/>
      <c r="N177" s="175">
        <f t="shared" si="18"/>
        <v>17</v>
      </c>
      <c r="O177" s="176"/>
      <c r="P177" s="182">
        <v>17</v>
      </c>
      <c r="Q177" s="177"/>
      <c r="R177" s="177"/>
      <c r="S177" s="177"/>
      <c r="T177" s="178"/>
      <c r="U177" s="179"/>
      <c r="X177" s="268"/>
    </row>
    <row r="178" spans="1:24" s="1" customFormat="1" ht="18" customHeight="1" x14ac:dyDescent="0.2">
      <c r="A178" s="19">
        <f t="shared" si="16"/>
        <v>174</v>
      </c>
      <c r="B178" s="130" t="s">
        <v>750</v>
      </c>
      <c r="C178" s="166">
        <v>1347</v>
      </c>
      <c r="D178" s="180" t="s">
        <v>738</v>
      </c>
      <c r="E178" s="181" t="s">
        <v>751</v>
      </c>
      <c r="F178" s="122">
        <v>1</v>
      </c>
      <c r="G178" s="123">
        <v>1987</v>
      </c>
      <c r="H178" s="124"/>
      <c r="I178" s="182">
        <v>33</v>
      </c>
      <c r="J178" s="182"/>
      <c r="K178" s="182"/>
      <c r="L178" s="182"/>
      <c r="M178" s="182"/>
      <c r="N178" s="175">
        <f t="shared" si="18"/>
        <v>33</v>
      </c>
      <c r="O178" s="176"/>
      <c r="P178" s="182">
        <v>33</v>
      </c>
      <c r="Q178" s="177"/>
      <c r="R178" s="177"/>
      <c r="S178" s="177"/>
      <c r="T178" s="178"/>
      <c r="U178" s="179"/>
      <c r="X178" s="268"/>
    </row>
    <row r="179" spans="1:24" s="1" customFormat="1" ht="18" customHeight="1" x14ac:dyDescent="0.2">
      <c r="A179" s="19">
        <f t="shared" si="16"/>
        <v>175</v>
      </c>
      <c r="B179" s="130" t="s">
        <v>916</v>
      </c>
      <c r="C179" s="166">
        <v>1348</v>
      </c>
      <c r="D179" s="180" t="s">
        <v>738</v>
      </c>
      <c r="E179" s="181" t="s">
        <v>1622</v>
      </c>
      <c r="F179" s="122"/>
      <c r="G179" s="123">
        <v>2005</v>
      </c>
      <c r="H179" s="124"/>
      <c r="I179" s="182"/>
      <c r="J179" s="175"/>
      <c r="K179" s="175"/>
      <c r="L179" s="175"/>
      <c r="M179" s="175"/>
      <c r="N179" s="175"/>
      <c r="O179" s="176">
        <f>SUM(N172:N179)</f>
        <v>65</v>
      </c>
      <c r="P179" s="182"/>
      <c r="Q179" s="177"/>
      <c r="R179" s="177"/>
      <c r="S179" s="177"/>
      <c r="T179" s="178">
        <v>1</v>
      </c>
      <c r="U179" s="128"/>
      <c r="X179" s="268"/>
    </row>
    <row r="180" spans="1:24" s="1" customFormat="1" ht="18" customHeight="1" x14ac:dyDescent="0.2">
      <c r="A180" s="19">
        <f t="shared" si="16"/>
        <v>176</v>
      </c>
      <c r="B180" s="194" t="s">
        <v>752</v>
      </c>
      <c r="C180" s="183">
        <v>1356</v>
      </c>
      <c r="D180" s="180" t="s">
        <v>753</v>
      </c>
      <c r="E180" s="181" t="s">
        <v>754</v>
      </c>
      <c r="F180" s="122">
        <v>1</v>
      </c>
      <c r="G180" s="123">
        <v>1970</v>
      </c>
      <c r="H180" s="124"/>
      <c r="I180" s="182">
        <v>5</v>
      </c>
      <c r="J180" s="175"/>
      <c r="K180" s="175"/>
      <c r="L180" s="175"/>
      <c r="M180" s="175"/>
      <c r="N180" s="175">
        <f t="shared" ref="N180:N211" si="20">SUM(I180:M180)</f>
        <v>5</v>
      </c>
      <c r="O180" s="176">
        <f>N180</f>
        <v>5</v>
      </c>
      <c r="P180" s="182"/>
      <c r="Q180" s="177"/>
      <c r="R180" s="177"/>
      <c r="S180" s="177"/>
      <c r="T180" s="178"/>
      <c r="U180" s="179"/>
      <c r="X180" s="268"/>
    </row>
    <row r="181" spans="1:24" s="1" customFormat="1" ht="18" customHeight="1" x14ac:dyDescent="0.2">
      <c r="A181" s="19">
        <f t="shared" si="16"/>
        <v>177</v>
      </c>
      <c r="B181" s="194" t="s">
        <v>755</v>
      </c>
      <c r="C181" s="183">
        <v>1365</v>
      </c>
      <c r="D181" s="180" t="s">
        <v>756</v>
      </c>
      <c r="E181" s="181" t="s">
        <v>757</v>
      </c>
      <c r="F181" s="122">
        <v>1</v>
      </c>
      <c r="G181" s="123">
        <v>1974</v>
      </c>
      <c r="H181" s="124"/>
      <c r="I181" s="182">
        <v>6</v>
      </c>
      <c r="J181" s="182"/>
      <c r="K181" s="182"/>
      <c r="L181" s="182"/>
      <c r="M181" s="182"/>
      <c r="N181" s="175">
        <f t="shared" si="20"/>
        <v>6</v>
      </c>
      <c r="O181" s="176"/>
      <c r="P181" s="182">
        <v>6</v>
      </c>
      <c r="Q181" s="177"/>
      <c r="R181" s="177"/>
      <c r="S181" s="177"/>
      <c r="T181" s="178"/>
      <c r="U181" s="128"/>
      <c r="X181" s="268"/>
    </row>
    <row r="182" spans="1:24" s="1" customFormat="1" ht="20.25" customHeight="1" x14ac:dyDescent="0.2">
      <c r="A182" s="19">
        <f t="shared" si="16"/>
        <v>178</v>
      </c>
      <c r="B182" s="134" t="s">
        <v>758</v>
      </c>
      <c r="C182" s="166">
        <v>1367</v>
      </c>
      <c r="D182" s="180" t="s">
        <v>756</v>
      </c>
      <c r="E182" s="181" t="s">
        <v>759</v>
      </c>
      <c r="F182" s="122">
        <v>1</v>
      </c>
      <c r="G182" s="123">
        <v>2000</v>
      </c>
      <c r="H182" s="124"/>
      <c r="I182" s="182"/>
      <c r="J182" s="182"/>
      <c r="K182" s="182">
        <v>24</v>
      </c>
      <c r="L182" s="182"/>
      <c r="M182" s="182"/>
      <c r="N182" s="175">
        <f t="shared" si="20"/>
        <v>24</v>
      </c>
      <c r="O182" s="176"/>
      <c r="P182" s="182">
        <v>24</v>
      </c>
      <c r="Q182" s="177"/>
      <c r="R182" s="177"/>
      <c r="S182" s="177"/>
      <c r="T182" s="178"/>
      <c r="U182" s="128" t="s">
        <v>760</v>
      </c>
      <c r="X182" s="268"/>
    </row>
    <row r="183" spans="1:24" s="1" customFormat="1" ht="18" customHeight="1" x14ac:dyDescent="0.2">
      <c r="A183" s="19">
        <f t="shared" si="16"/>
        <v>179</v>
      </c>
      <c r="B183" s="134" t="s">
        <v>761</v>
      </c>
      <c r="C183" s="166" t="s">
        <v>762</v>
      </c>
      <c r="D183" s="180" t="s">
        <v>756</v>
      </c>
      <c r="E183" s="181" t="s">
        <v>763</v>
      </c>
      <c r="F183" s="122">
        <v>2</v>
      </c>
      <c r="G183" s="123">
        <v>1999</v>
      </c>
      <c r="H183" s="124"/>
      <c r="I183" s="182">
        <v>40</v>
      </c>
      <c r="J183" s="182"/>
      <c r="K183" s="182"/>
      <c r="L183" s="182"/>
      <c r="M183" s="182"/>
      <c r="N183" s="175">
        <f t="shared" si="20"/>
        <v>40</v>
      </c>
      <c r="O183" s="176">
        <f>SUM(N181:N183)</f>
        <v>70</v>
      </c>
      <c r="P183" s="182">
        <v>40</v>
      </c>
      <c r="Q183" s="177"/>
      <c r="R183" s="177"/>
      <c r="S183" s="177"/>
      <c r="T183" s="178"/>
      <c r="U183" s="128"/>
      <c r="X183" s="268"/>
    </row>
    <row r="184" spans="1:24" s="34" customFormat="1" ht="25.5" customHeight="1" x14ac:dyDescent="0.2">
      <c r="A184" s="19">
        <f t="shared" si="16"/>
        <v>180</v>
      </c>
      <c r="B184" s="134" t="s">
        <v>1216</v>
      </c>
      <c r="C184" s="182">
        <v>6379</v>
      </c>
      <c r="D184" s="180" t="s">
        <v>1217</v>
      </c>
      <c r="E184" s="181" t="s">
        <v>1218</v>
      </c>
      <c r="F184" s="122">
        <v>1</v>
      </c>
      <c r="G184" s="123"/>
      <c r="H184" s="124"/>
      <c r="I184" s="182"/>
      <c r="J184" s="182"/>
      <c r="K184" s="182">
        <v>4</v>
      </c>
      <c r="L184" s="197"/>
      <c r="M184" s="197"/>
      <c r="N184" s="182">
        <f>SUM(I184:M184)</f>
        <v>4</v>
      </c>
      <c r="O184" s="182">
        <f>N184</f>
        <v>4</v>
      </c>
      <c r="P184" s="198" t="s">
        <v>924</v>
      </c>
      <c r="Q184" s="182">
        <v>2</v>
      </c>
      <c r="R184" s="198"/>
      <c r="S184" s="198"/>
      <c r="T184" s="198"/>
      <c r="U184" s="199" t="s">
        <v>1741</v>
      </c>
      <c r="W184" s="1"/>
      <c r="X184" s="268"/>
    </row>
    <row r="185" spans="1:24" s="1" customFormat="1" ht="18" customHeight="1" x14ac:dyDescent="0.2">
      <c r="A185" s="19">
        <f t="shared" si="16"/>
        <v>181</v>
      </c>
      <c r="B185" s="134" t="s">
        <v>764</v>
      </c>
      <c r="C185" s="166">
        <v>1371</v>
      </c>
      <c r="D185" s="180" t="s">
        <v>765</v>
      </c>
      <c r="E185" s="181" t="s">
        <v>766</v>
      </c>
      <c r="F185" s="122">
        <v>1</v>
      </c>
      <c r="G185" s="123">
        <v>1983</v>
      </c>
      <c r="H185" s="124"/>
      <c r="I185" s="182">
        <v>9</v>
      </c>
      <c r="J185" s="175"/>
      <c r="K185" s="175"/>
      <c r="L185" s="175"/>
      <c r="M185" s="182"/>
      <c r="N185" s="175">
        <f t="shared" si="20"/>
        <v>9</v>
      </c>
      <c r="O185" s="176">
        <f>N185</f>
        <v>9</v>
      </c>
      <c r="P185" s="182">
        <v>9</v>
      </c>
      <c r="Q185" s="177"/>
      <c r="R185" s="177"/>
      <c r="S185" s="177"/>
      <c r="T185" s="178"/>
      <c r="U185" s="128"/>
      <c r="X185" s="268"/>
    </row>
    <row r="186" spans="1:24" s="1" customFormat="1" ht="18" customHeight="1" x14ac:dyDescent="0.2">
      <c r="A186" s="19">
        <f t="shared" si="16"/>
        <v>182</v>
      </c>
      <c r="B186" s="134" t="s">
        <v>767</v>
      </c>
      <c r="C186" s="166">
        <v>1397</v>
      </c>
      <c r="D186" s="180" t="s">
        <v>768</v>
      </c>
      <c r="E186" s="181" t="s">
        <v>769</v>
      </c>
      <c r="F186" s="122">
        <v>1</v>
      </c>
      <c r="G186" s="123">
        <v>1960</v>
      </c>
      <c r="H186" s="124"/>
      <c r="I186" s="182">
        <v>1</v>
      </c>
      <c r="J186" s="182"/>
      <c r="K186" s="182"/>
      <c r="L186" s="182"/>
      <c r="M186" s="182"/>
      <c r="N186" s="175">
        <f t="shared" si="20"/>
        <v>1</v>
      </c>
      <c r="O186" s="176"/>
      <c r="P186" s="182"/>
      <c r="Q186" s="177"/>
      <c r="R186" s="177"/>
      <c r="S186" s="177"/>
      <c r="T186" s="178"/>
      <c r="U186" s="128"/>
      <c r="X186" s="268"/>
    </row>
    <row r="187" spans="1:24" s="1" customFormat="1" ht="18" customHeight="1" x14ac:dyDescent="0.2">
      <c r="A187" s="19">
        <f t="shared" si="16"/>
        <v>183</v>
      </c>
      <c r="B187" s="134" t="s">
        <v>770</v>
      </c>
      <c r="C187" s="166">
        <v>1399</v>
      </c>
      <c r="D187" s="180" t="s">
        <v>768</v>
      </c>
      <c r="E187" s="181" t="s">
        <v>771</v>
      </c>
      <c r="F187" s="122">
        <v>1</v>
      </c>
      <c r="G187" s="123">
        <v>1981</v>
      </c>
      <c r="H187" s="124"/>
      <c r="I187" s="182">
        <v>39</v>
      </c>
      <c r="J187" s="182"/>
      <c r="K187" s="182"/>
      <c r="L187" s="182"/>
      <c r="M187" s="182"/>
      <c r="N187" s="175">
        <f t="shared" si="20"/>
        <v>39</v>
      </c>
      <c r="O187" s="176"/>
      <c r="P187" s="182"/>
      <c r="Q187" s="177"/>
      <c r="R187" s="177"/>
      <c r="S187" s="177"/>
      <c r="T187" s="178"/>
      <c r="U187" s="128"/>
      <c r="X187" s="268"/>
    </row>
    <row r="188" spans="1:24" s="1" customFormat="1" ht="18" customHeight="1" x14ac:dyDescent="0.2">
      <c r="A188" s="19">
        <f t="shared" si="16"/>
        <v>184</v>
      </c>
      <c r="B188" s="134" t="s">
        <v>772</v>
      </c>
      <c r="C188" s="166" t="s">
        <v>773</v>
      </c>
      <c r="D188" s="180" t="s">
        <v>768</v>
      </c>
      <c r="E188" s="181" t="s">
        <v>774</v>
      </c>
      <c r="F188" s="122">
        <v>2</v>
      </c>
      <c r="G188" s="123">
        <v>1976</v>
      </c>
      <c r="H188" s="124"/>
      <c r="I188" s="182">
        <v>6</v>
      </c>
      <c r="J188" s="182"/>
      <c r="K188" s="182"/>
      <c r="L188" s="182"/>
      <c r="M188" s="182"/>
      <c r="N188" s="175">
        <f t="shared" si="20"/>
        <v>6</v>
      </c>
      <c r="O188" s="176"/>
      <c r="P188" s="182">
        <v>6</v>
      </c>
      <c r="Q188" s="177"/>
      <c r="R188" s="177"/>
      <c r="S188" s="177"/>
      <c r="T188" s="178"/>
      <c r="U188" s="128"/>
      <c r="X188" s="268"/>
    </row>
    <row r="189" spans="1:24" s="1" customFormat="1" ht="18" customHeight="1" x14ac:dyDescent="0.2">
      <c r="A189" s="19">
        <f t="shared" si="16"/>
        <v>185</v>
      </c>
      <c r="B189" s="134" t="s">
        <v>775</v>
      </c>
      <c r="C189" s="166">
        <v>1402</v>
      </c>
      <c r="D189" s="180" t="s">
        <v>768</v>
      </c>
      <c r="E189" s="181" t="s">
        <v>776</v>
      </c>
      <c r="F189" s="122">
        <v>1</v>
      </c>
      <c r="G189" s="123">
        <v>2011</v>
      </c>
      <c r="H189" s="124"/>
      <c r="I189" s="182">
        <v>8</v>
      </c>
      <c r="J189" s="182"/>
      <c r="K189" s="182"/>
      <c r="L189" s="182"/>
      <c r="M189" s="182"/>
      <c r="N189" s="175">
        <f t="shared" si="20"/>
        <v>8</v>
      </c>
      <c r="O189" s="176"/>
      <c r="P189" s="182">
        <v>8</v>
      </c>
      <c r="Q189" s="177"/>
      <c r="R189" s="177"/>
      <c r="S189" s="177"/>
      <c r="T189" s="178"/>
      <c r="U189" s="128"/>
      <c r="V189" s="8"/>
      <c r="X189" s="268"/>
    </row>
    <row r="190" spans="1:24" s="1" customFormat="1" ht="21" customHeight="1" x14ac:dyDescent="0.2">
      <c r="A190" s="19">
        <f t="shared" si="16"/>
        <v>186</v>
      </c>
      <c r="B190" s="134" t="s">
        <v>777</v>
      </c>
      <c r="C190" s="166">
        <v>1403</v>
      </c>
      <c r="D190" s="180" t="s">
        <v>768</v>
      </c>
      <c r="E190" s="181" t="s">
        <v>1748</v>
      </c>
      <c r="F190" s="122">
        <v>1</v>
      </c>
      <c r="G190" s="123">
        <v>2011</v>
      </c>
      <c r="H190" s="124"/>
      <c r="I190" s="182"/>
      <c r="J190" s="182">
        <v>12</v>
      </c>
      <c r="K190" s="182"/>
      <c r="L190" s="182"/>
      <c r="M190" s="182"/>
      <c r="N190" s="175">
        <f t="shared" si="20"/>
        <v>12</v>
      </c>
      <c r="O190" s="176">
        <f>SUM(N186:N190)</f>
        <v>66</v>
      </c>
      <c r="P190" s="182">
        <v>12</v>
      </c>
      <c r="Q190" s="177"/>
      <c r="R190" s="177"/>
      <c r="S190" s="177"/>
      <c r="T190" s="178"/>
      <c r="U190" s="128" t="s">
        <v>264</v>
      </c>
      <c r="X190" s="268"/>
    </row>
    <row r="191" spans="1:24" s="1" customFormat="1" ht="18" customHeight="1" x14ac:dyDescent="0.2">
      <c r="A191" s="19">
        <f t="shared" si="16"/>
        <v>187</v>
      </c>
      <c r="B191" s="194" t="s">
        <v>778</v>
      </c>
      <c r="C191" s="183">
        <v>1423</v>
      </c>
      <c r="D191" s="180" t="s">
        <v>779</v>
      </c>
      <c r="E191" s="191" t="s">
        <v>780</v>
      </c>
      <c r="F191" s="122">
        <v>1</v>
      </c>
      <c r="G191" s="123">
        <v>1971</v>
      </c>
      <c r="H191" s="124"/>
      <c r="I191" s="182">
        <v>9</v>
      </c>
      <c r="J191" s="182"/>
      <c r="K191" s="182"/>
      <c r="L191" s="182"/>
      <c r="M191" s="182"/>
      <c r="N191" s="175">
        <f t="shared" si="20"/>
        <v>9</v>
      </c>
      <c r="O191" s="176"/>
      <c r="P191" s="182"/>
      <c r="Q191" s="177"/>
      <c r="R191" s="177"/>
      <c r="S191" s="177"/>
      <c r="T191" s="178"/>
      <c r="U191" s="179"/>
      <c r="X191" s="268"/>
    </row>
    <row r="192" spans="1:24" s="1" customFormat="1" ht="18" customHeight="1" x14ac:dyDescent="0.2">
      <c r="A192" s="19">
        <f t="shared" si="16"/>
        <v>188</v>
      </c>
      <c r="B192" s="194" t="s">
        <v>781</v>
      </c>
      <c r="C192" s="183">
        <v>1425</v>
      </c>
      <c r="D192" s="180" t="s">
        <v>779</v>
      </c>
      <c r="E192" s="181" t="s">
        <v>782</v>
      </c>
      <c r="F192" s="122">
        <v>1</v>
      </c>
      <c r="G192" s="123">
        <v>1971</v>
      </c>
      <c r="H192" s="124"/>
      <c r="I192" s="182">
        <v>15</v>
      </c>
      <c r="J192" s="182"/>
      <c r="K192" s="182"/>
      <c r="L192" s="182"/>
      <c r="M192" s="182"/>
      <c r="N192" s="175">
        <f t="shared" si="20"/>
        <v>15</v>
      </c>
      <c r="O192" s="176"/>
      <c r="P192" s="182"/>
      <c r="Q192" s="177"/>
      <c r="R192" s="177"/>
      <c r="S192" s="177"/>
      <c r="T192" s="178"/>
      <c r="U192" s="179"/>
      <c r="X192" s="268"/>
    </row>
    <row r="193" spans="1:24" s="1" customFormat="1" ht="18" customHeight="1" x14ac:dyDescent="0.2">
      <c r="A193" s="19">
        <f t="shared" si="16"/>
        <v>189</v>
      </c>
      <c r="B193" s="134" t="s">
        <v>783</v>
      </c>
      <c r="C193" s="166">
        <v>1426</v>
      </c>
      <c r="D193" s="180" t="s">
        <v>779</v>
      </c>
      <c r="E193" s="181" t="s">
        <v>784</v>
      </c>
      <c r="F193" s="122">
        <v>1</v>
      </c>
      <c r="G193" s="123">
        <v>1974</v>
      </c>
      <c r="H193" s="124"/>
      <c r="I193" s="182">
        <v>11</v>
      </c>
      <c r="J193" s="182"/>
      <c r="K193" s="182"/>
      <c r="L193" s="182"/>
      <c r="M193" s="182"/>
      <c r="N193" s="175">
        <f t="shared" si="20"/>
        <v>11</v>
      </c>
      <c r="O193" s="176"/>
      <c r="P193" s="182"/>
      <c r="Q193" s="177"/>
      <c r="R193" s="177"/>
      <c r="S193" s="177"/>
      <c r="T193" s="178"/>
      <c r="U193" s="179"/>
      <c r="X193" s="268"/>
    </row>
    <row r="194" spans="1:24" s="1" customFormat="1" ht="18" customHeight="1" x14ac:dyDescent="0.2">
      <c r="A194" s="19">
        <f t="shared" si="16"/>
        <v>190</v>
      </c>
      <c r="B194" s="134" t="s">
        <v>785</v>
      </c>
      <c r="C194" s="166">
        <v>1433</v>
      </c>
      <c r="D194" s="180" t="s">
        <v>779</v>
      </c>
      <c r="E194" s="181" t="s">
        <v>786</v>
      </c>
      <c r="F194" s="122">
        <v>1</v>
      </c>
      <c r="G194" s="123">
        <v>1958</v>
      </c>
      <c r="H194" s="124"/>
      <c r="I194" s="182">
        <v>13</v>
      </c>
      <c r="J194" s="182"/>
      <c r="K194" s="182"/>
      <c r="L194" s="182"/>
      <c r="M194" s="182"/>
      <c r="N194" s="175">
        <f t="shared" si="20"/>
        <v>13</v>
      </c>
      <c r="O194" s="176"/>
      <c r="P194" s="182"/>
      <c r="Q194" s="177"/>
      <c r="R194" s="177"/>
      <c r="S194" s="177">
        <v>1</v>
      </c>
      <c r="T194" s="178"/>
      <c r="U194" s="128" t="s">
        <v>1634</v>
      </c>
      <c r="X194" s="268"/>
    </row>
    <row r="195" spans="1:24" s="1" customFormat="1" ht="18" customHeight="1" x14ac:dyDescent="0.2">
      <c r="A195" s="19">
        <f t="shared" si="16"/>
        <v>191</v>
      </c>
      <c r="B195" s="134" t="s">
        <v>787</v>
      </c>
      <c r="C195" s="166">
        <v>1434</v>
      </c>
      <c r="D195" s="180" t="s">
        <v>779</v>
      </c>
      <c r="E195" s="181" t="s">
        <v>788</v>
      </c>
      <c r="F195" s="122">
        <v>1</v>
      </c>
      <c r="G195" s="123">
        <v>1955</v>
      </c>
      <c r="H195" s="124"/>
      <c r="I195" s="182">
        <v>9</v>
      </c>
      <c r="J195" s="182"/>
      <c r="K195" s="182"/>
      <c r="L195" s="182"/>
      <c r="M195" s="182"/>
      <c r="N195" s="175">
        <f t="shared" si="20"/>
        <v>9</v>
      </c>
      <c r="O195" s="176"/>
      <c r="P195" s="182"/>
      <c r="Q195" s="177"/>
      <c r="R195" s="177"/>
      <c r="S195" s="177"/>
      <c r="T195" s="178"/>
      <c r="U195" s="179"/>
      <c r="X195" s="268"/>
    </row>
    <row r="196" spans="1:24" s="1" customFormat="1" ht="18" customHeight="1" x14ac:dyDescent="0.2">
      <c r="A196" s="19">
        <f t="shared" si="16"/>
        <v>192</v>
      </c>
      <c r="B196" s="194" t="s">
        <v>789</v>
      </c>
      <c r="C196" s="183">
        <v>1435</v>
      </c>
      <c r="D196" s="180" t="s">
        <v>779</v>
      </c>
      <c r="E196" s="181" t="s">
        <v>790</v>
      </c>
      <c r="F196" s="122">
        <v>1</v>
      </c>
      <c r="G196" s="123">
        <v>1965</v>
      </c>
      <c r="H196" s="124"/>
      <c r="I196" s="182">
        <v>12</v>
      </c>
      <c r="J196" s="182"/>
      <c r="K196" s="182"/>
      <c r="L196" s="182"/>
      <c r="M196" s="182"/>
      <c r="N196" s="175">
        <f t="shared" si="20"/>
        <v>12</v>
      </c>
      <c r="O196" s="176"/>
      <c r="P196" s="182"/>
      <c r="Q196" s="177"/>
      <c r="R196" s="177"/>
      <c r="S196" s="177"/>
      <c r="T196" s="178"/>
      <c r="U196" s="179"/>
      <c r="X196" s="268"/>
    </row>
    <row r="197" spans="1:24" s="1" customFormat="1" ht="18" customHeight="1" x14ac:dyDescent="0.2">
      <c r="A197" s="19">
        <f t="shared" si="16"/>
        <v>193</v>
      </c>
      <c r="B197" s="194" t="s">
        <v>791</v>
      </c>
      <c r="C197" s="183">
        <v>1436</v>
      </c>
      <c r="D197" s="180" t="s">
        <v>779</v>
      </c>
      <c r="E197" s="181" t="s">
        <v>792</v>
      </c>
      <c r="F197" s="122">
        <v>1</v>
      </c>
      <c r="G197" s="123">
        <v>1971</v>
      </c>
      <c r="H197" s="124"/>
      <c r="I197" s="182">
        <v>11</v>
      </c>
      <c r="J197" s="182"/>
      <c r="K197" s="182"/>
      <c r="L197" s="182"/>
      <c r="M197" s="182"/>
      <c r="N197" s="175">
        <f t="shared" si="20"/>
        <v>11</v>
      </c>
      <c r="O197" s="176"/>
      <c r="P197" s="182"/>
      <c r="Q197" s="177"/>
      <c r="R197" s="177"/>
      <c r="S197" s="177"/>
      <c r="T197" s="178"/>
      <c r="U197" s="179"/>
      <c r="X197" s="268"/>
    </row>
    <row r="198" spans="1:24" s="1" customFormat="1" ht="18" customHeight="1" x14ac:dyDescent="0.2">
      <c r="A198" s="19">
        <f t="shared" si="16"/>
        <v>194</v>
      </c>
      <c r="B198" s="194" t="s">
        <v>793</v>
      </c>
      <c r="C198" s="183">
        <v>1437</v>
      </c>
      <c r="D198" s="180" t="s">
        <v>779</v>
      </c>
      <c r="E198" s="181" t="s">
        <v>794</v>
      </c>
      <c r="F198" s="122">
        <v>1</v>
      </c>
      <c r="G198" s="123">
        <v>1971</v>
      </c>
      <c r="H198" s="124"/>
      <c r="I198" s="182">
        <v>7</v>
      </c>
      <c r="J198" s="182"/>
      <c r="K198" s="182"/>
      <c r="L198" s="182"/>
      <c r="M198" s="182"/>
      <c r="N198" s="175">
        <f t="shared" si="20"/>
        <v>7</v>
      </c>
      <c r="O198" s="176"/>
      <c r="P198" s="182"/>
      <c r="Q198" s="177"/>
      <c r="R198" s="177"/>
      <c r="S198" s="177"/>
      <c r="T198" s="178"/>
      <c r="U198" s="179"/>
      <c r="X198" s="268"/>
    </row>
    <row r="199" spans="1:24" s="1" customFormat="1" ht="18" customHeight="1" x14ac:dyDescent="0.2">
      <c r="A199" s="19">
        <f t="shared" si="16"/>
        <v>195</v>
      </c>
      <c r="B199" s="134" t="s">
        <v>795</v>
      </c>
      <c r="C199" s="166">
        <v>1438</v>
      </c>
      <c r="D199" s="180" t="s">
        <v>779</v>
      </c>
      <c r="E199" s="181" t="s">
        <v>796</v>
      </c>
      <c r="F199" s="122">
        <v>1</v>
      </c>
      <c r="G199" s="123">
        <v>1976</v>
      </c>
      <c r="H199" s="124"/>
      <c r="I199" s="182">
        <v>17</v>
      </c>
      <c r="J199" s="182"/>
      <c r="K199" s="182"/>
      <c r="L199" s="182"/>
      <c r="M199" s="182"/>
      <c r="N199" s="175">
        <f t="shared" si="20"/>
        <v>17</v>
      </c>
      <c r="O199" s="176"/>
      <c r="P199" s="182">
        <v>17</v>
      </c>
      <c r="Q199" s="177"/>
      <c r="R199" s="177"/>
      <c r="S199" s="177"/>
      <c r="T199" s="178"/>
      <c r="U199" s="179"/>
      <c r="X199" s="268"/>
    </row>
    <row r="200" spans="1:24" s="1" customFormat="1" ht="18" customHeight="1" x14ac:dyDescent="0.2">
      <c r="A200" s="19">
        <f t="shared" si="16"/>
        <v>196</v>
      </c>
      <c r="B200" s="134" t="s">
        <v>797</v>
      </c>
      <c r="C200" s="166">
        <v>1439</v>
      </c>
      <c r="D200" s="180" t="s">
        <v>779</v>
      </c>
      <c r="E200" s="181" t="s">
        <v>798</v>
      </c>
      <c r="F200" s="122">
        <v>1</v>
      </c>
      <c r="G200" s="123">
        <v>1977</v>
      </c>
      <c r="H200" s="124"/>
      <c r="I200" s="182">
        <v>54</v>
      </c>
      <c r="J200" s="182"/>
      <c r="K200" s="182"/>
      <c r="L200" s="182"/>
      <c r="M200" s="182"/>
      <c r="N200" s="175">
        <f t="shared" si="20"/>
        <v>54</v>
      </c>
      <c r="O200" s="176"/>
      <c r="P200" s="182">
        <v>54</v>
      </c>
      <c r="Q200" s="177"/>
      <c r="R200" s="177"/>
      <c r="S200" s="177"/>
      <c r="T200" s="178"/>
      <c r="U200" s="179"/>
      <c r="X200" s="268"/>
    </row>
    <row r="201" spans="1:24" s="1" customFormat="1" ht="18" customHeight="1" x14ac:dyDescent="0.2">
      <c r="A201" s="19">
        <f t="shared" si="16"/>
        <v>197</v>
      </c>
      <c r="B201" s="130" t="s">
        <v>799</v>
      </c>
      <c r="C201" s="166">
        <v>1440</v>
      </c>
      <c r="D201" s="180" t="s">
        <v>779</v>
      </c>
      <c r="E201" s="181" t="s">
        <v>800</v>
      </c>
      <c r="F201" s="122">
        <v>1</v>
      </c>
      <c r="G201" s="123">
        <v>1984</v>
      </c>
      <c r="H201" s="124"/>
      <c r="I201" s="182">
        <v>17</v>
      </c>
      <c r="J201" s="182"/>
      <c r="K201" s="182"/>
      <c r="L201" s="182"/>
      <c r="M201" s="182"/>
      <c r="N201" s="175">
        <f t="shared" si="20"/>
        <v>17</v>
      </c>
      <c r="O201" s="176"/>
      <c r="P201" s="182">
        <v>17</v>
      </c>
      <c r="Q201" s="177"/>
      <c r="R201" s="177"/>
      <c r="S201" s="177"/>
      <c r="T201" s="178"/>
      <c r="U201" s="179"/>
      <c r="X201" s="268"/>
    </row>
    <row r="202" spans="1:24" s="1" customFormat="1" ht="18" customHeight="1" x14ac:dyDescent="0.2">
      <c r="A202" s="19">
        <f t="shared" si="16"/>
        <v>198</v>
      </c>
      <c r="B202" s="130" t="s">
        <v>801</v>
      </c>
      <c r="C202" s="166">
        <v>1441</v>
      </c>
      <c r="D202" s="180" t="s">
        <v>779</v>
      </c>
      <c r="E202" s="181" t="s">
        <v>802</v>
      </c>
      <c r="F202" s="122">
        <v>1</v>
      </c>
      <c r="G202" s="123">
        <v>1987</v>
      </c>
      <c r="H202" s="124"/>
      <c r="I202" s="182">
        <v>20</v>
      </c>
      <c r="J202" s="182"/>
      <c r="K202" s="182"/>
      <c r="L202" s="182"/>
      <c r="M202" s="182"/>
      <c r="N202" s="175">
        <f t="shared" si="20"/>
        <v>20</v>
      </c>
      <c r="O202" s="176"/>
      <c r="P202" s="182">
        <v>20</v>
      </c>
      <c r="Q202" s="177"/>
      <c r="R202" s="177"/>
      <c r="S202" s="177"/>
      <c r="T202" s="178"/>
      <c r="U202" s="179"/>
      <c r="X202" s="268"/>
    </row>
    <row r="203" spans="1:24" s="1" customFormat="1" ht="18" customHeight="1" x14ac:dyDescent="0.2">
      <c r="A203" s="19">
        <f t="shared" si="16"/>
        <v>199</v>
      </c>
      <c r="B203" s="130" t="s">
        <v>803</v>
      </c>
      <c r="C203" s="166">
        <v>1442</v>
      </c>
      <c r="D203" s="180" t="s">
        <v>779</v>
      </c>
      <c r="E203" s="181" t="s">
        <v>804</v>
      </c>
      <c r="F203" s="122">
        <v>1</v>
      </c>
      <c r="G203" s="123">
        <v>1978</v>
      </c>
      <c r="H203" s="124"/>
      <c r="I203" s="182">
        <v>63</v>
      </c>
      <c r="J203" s="182"/>
      <c r="K203" s="182"/>
      <c r="L203" s="182"/>
      <c r="M203" s="182"/>
      <c r="N203" s="175">
        <f t="shared" si="20"/>
        <v>63</v>
      </c>
      <c r="O203" s="176"/>
      <c r="P203" s="182">
        <v>63</v>
      </c>
      <c r="Q203" s="177"/>
      <c r="R203" s="177"/>
      <c r="S203" s="177"/>
      <c r="T203" s="178"/>
      <c r="U203" s="179"/>
      <c r="X203" s="268"/>
    </row>
    <row r="204" spans="1:24" s="1" customFormat="1" ht="18" customHeight="1" x14ac:dyDescent="0.2">
      <c r="A204" s="19">
        <f t="shared" ref="A204:A245" si="21">1+A203</f>
        <v>200</v>
      </c>
      <c r="B204" s="130" t="s">
        <v>805</v>
      </c>
      <c r="C204" s="166">
        <v>1448</v>
      </c>
      <c r="D204" s="180" t="s">
        <v>779</v>
      </c>
      <c r="E204" s="181" t="s">
        <v>806</v>
      </c>
      <c r="F204" s="122">
        <v>1</v>
      </c>
      <c r="G204" s="123">
        <v>1985</v>
      </c>
      <c r="H204" s="124"/>
      <c r="I204" s="182">
        <v>27</v>
      </c>
      <c r="J204" s="182"/>
      <c r="K204" s="182"/>
      <c r="L204" s="182"/>
      <c r="M204" s="182"/>
      <c r="N204" s="175">
        <f t="shared" si="20"/>
        <v>27</v>
      </c>
      <c r="O204" s="176"/>
      <c r="P204" s="182">
        <v>27</v>
      </c>
      <c r="Q204" s="177"/>
      <c r="R204" s="177"/>
      <c r="S204" s="177"/>
      <c r="T204" s="178"/>
      <c r="U204" s="179"/>
      <c r="X204" s="268"/>
    </row>
    <row r="205" spans="1:24" s="1" customFormat="1" ht="18" customHeight="1" x14ac:dyDescent="0.2">
      <c r="A205" s="19">
        <f t="shared" si="21"/>
        <v>201</v>
      </c>
      <c r="B205" s="130" t="s">
        <v>807</v>
      </c>
      <c r="C205" s="166">
        <v>1449</v>
      </c>
      <c r="D205" s="180" t="s">
        <v>779</v>
      </c>
      <c r="E205" s="181" t="s">
        <v>808</v>
      </c>
      <c r="F205" s="122">
        <v>1</v>
      </c>
      <c r="G205" s="123">
        <v>1987</v>
      </c>
      <c r="H205" s="124"/>
      <c r="I205" s="182">
        <v>35</v>
      </c>
      <c r="J205" s="182"/>
      <c r="K205" s="182"/>
      <c r="L205" s="182"/>
      <c r="M205" s="182"/>
      <c r="N205" s="175">
        <f t="shared" si="20"/>
        <v>35</v>
      </c>
      <c r="O205" s="176"/>
      <c r="P205" s="182">
        <v>35</v>
      </c>
      <c r="Q205" s="177"/>
      <c r="R205" s="177"/>
      <c r="S205" s="177"/>
      <c r="T205" s="178"/>
      <c r="U205" s="179"/>
      <c r="X205" s="268"/>
    </row>
    <row r="206" spans="1:24" s="1" customFormat="1" ht="18" customHeight="1" x14ac:dyDescent="0.2">
      <c r="A206" s="19">
        <f t="shared" si="21"/>
        <v>202</v>
      </c>
      <c r="B206" s="130" t="s">
        <v>809</v>
      </c>
      <c r="C206" s="166">
        <v>1450</v>
      </c>
      <c r="D206" s="180" t="s">
        <v>779</v>
      </c>
      <c r="E206" s="181" t="s">
        <v>810</v>
      </c>
      <c r="F206" s="122">
        <v>1</v>
      </c>
      <c r="G206" s="123">
        <v>1982</v>
      </c>
      <c r="H206" s="124"/>
      <c r="I206" s="182">
        <v>31</v>
      </c>
      <c r="J206" s="182"/>
      <c r="K206" s="182"/>
      <c r="L206" s="182"/>
      <c r="M206" s="182"/>
      <c r="N206" s="175">
        <f t="shared" si="20"/>
        <v>31</v>
      </c>
      <c r="O206" s="176"/>
      <c r="P206" s="182"/>
      <c r="Q206" s="177"/>
      <c r="R206" s="177"/>
      <c r="S206" s="177"/>
      <c r="T206" s="178"/>
      <c r="U206" s="179"/>
      <c r="X206" s="268"/>
    </row>
    <row r="207" spans="1:24" s="1" customFormat="1" ht="18" customHeight="1" x14ac:dyDescent="0.2">
      <c r="A207" s="19">
        <f t="shared" si="21"/>
        <v>203</v>
      </c>
      <c r="B207" s="130" t="s">
        <v>811</v>
      </c>
      <c r="C207" s="166">
        <v>1451</v>
      </c>
      <c r="D207" s="180" t="s">
        <v>779</v>
      </c>
      <c r="E207" s="181" t="s">
        <v>812</v>
      </c>
      <c r="F207" s="122">
        <v>1</v>
      </c>
      <c r="G207" s="123">
        <v>1989</v>
      </c>
      <c r="H207" s="124"/>
      <c r="I207" s="182">
        <v>29</v>
      </c>
      <c r="J207" s="182"/>
      <c r="K207" s="182"/>
      <c r="L207" s="182"/>
      <c r="M207" s="182"/>
      <c r="N207" s="175">
        <f t="shared" si="20"/>
        <v>29</v>
      </c>
      <c r="O207" s="176"/>
      <c r="P207" s="182">
        <v>29</v>
      </c>
      <c r="Q207" s="177"/>
      <c r="R207" s="177"/>
      <c r="S207" s="177"/>
      <c r="T207" s="178"/>
      <c r="U207" s="179"/>
      <c r="X207" s="268"/>
    </row>
    <row r="208" spans="1:24" s="1" customFormat="1" ht="18" customHeight="1" x14ac:dyDescent="0.2">
      <c r="A208" s="19">
        <f t="shared" si="21"/>
        <v>204</v>
      </c>
      <c r="B208" s="130" t="s">
        <v>813</v>
      </c>
      <c r="C208" s="166">
        <v>1452</v>
      </c>
      <c r="D208" s="180" t="s">
        <v>779</v>
      </c>
      <c r="E208" s="181" t="s">
        <v>814</v>
      </c>
      <c r="F208" s="122">
        <v>1</v>
      </c>
      <c r="G208" s="123">
        <v>1990</v>
      </c>
      <c r="H208" s="124"/>
      <c r="I208" s="182">
        <v>29</v>
      </c>
      <c r="J208" s="182"/>
      <c r="K208" s="182"/>
      <c r="L208" s="182"/>
      <c r="M208" s="182"/>
      <c r="N208" s="175">
        <f t="shared" si="20"/>
        <v>29</v>
      </c>
      <c r="O208" s="176"/>
      <c r="P208" s="182">
        <v>29</v>
      </c>
      <c r="Q208" s="177"/>
      <c r="R208" s="177"/>
      <c r="S208" s="177"/>
      <c r="T208" s="178"/>
      <c r="U208" s="179"/>
      <c r="X208" s="268"/>
    </row>
    <row r="209" spans="1:24" s="1" customFormat="1" ht="18" customHeight="1" x14ac:dyDescent="0.2">
      <c r="A209" s="19">
        <f t="shared" si="21"/>
        <v>205</v>
      </c>
      <c r="B209" s="130" t="s">
        <v>815</v>
      </c>
      <c r="C209" s="166">
        <v>1453</v>
      </c>
      <c r="D209" s="180" t="s">
        <v>779</v>
      </c>
      <c r="E209" s="181" t="s">
        <v>816</v>
      </c>
      <c r="F209" s="122">
        <v>1</v>
      </c>
      <c r="G209" s="123">
        <v>1991</v>
      </c>
      <c r="H209" s="124"/>
      <c r="I209" s="182">
        <v>18</v>
      </c>
      <c r="J209" s="182"/>
      <c r="K209" s="182"/>
      <c r="L209" s="182"/>
      <c r="M209" s="182"/>
      <c r="N209" s="175">
        <f t="shared" si="20"/>
        <v>18</v>
      </c>
      <c r="O209" s="176"/>
      <c r="P209" s="182">
        <v>18</v>
      </c>
      <c r="Q209" s="177"/>
      <c r="R209" s="177"/>
      <c r="S209" s="177"/>
      <c r="T209" s="178"/>
      <c r="U209" s="179"/>
      <c r="X209" s="268"/>
    </row>
    <row r="210" spans="1:24" s="1" customFormat="1" ht="21" customHeight="1" x14ac:dyDescent="0.2">
      <c r="A210" s="19">
        <f t="shared" si="21"/>
        <v>206</v>
      </c>
      <c r="B210" s="200" t="s">
        <v>817</v>
      </c>
      <c r="C210" s="201">
        <v>1454</v>
      </c>
      <c r="D210" s="202" t="s">
        <v>779</v>
      </c>
      <c r="E210" s="203" t="s">
        <v>818</v>
      </c>
      <c r="F210" s="122">
        <v>1</v>
      </c>
      <c r="G210" s="162">
        <v>2006</v>
      </c>
      <c r="H210" s="163"/>
      <c r="I210" s="204"/>
      <c r="J210" s="204">
        <v>10</v>
      </c>
      <c r="K210" s="204"/>
      <c r="L210" s="204"/>
      <c r="M210" s="204"/>
      <c r="N210" s="175">
        <f t="shared" si="20"/>
        <v>10</v>
      </c>
      <c r="O210" s="176"/>
      <c r="P210" s="204">
        <v>10</v>
      </c>
      <c r="Q210" s="177"/>
      <c r="R210" s="177"/>
      <c r="S210" s="177"/>
      <c r="T210" s="178"/>
      <c r="U210" s="128" t="s">
        <v>264</v>
      </c>
      <c r="X210" s="268"/>
    </row>
    <row r="211" spans="1:24" s="1" customFormat="1" ht="18" customHeight="1" x14ac:dyDescent="0.2">
      <c r="A211" s="19">
        <f t="shared" si="21"/>
        <v>207</v>
      </c>
      <c r="B211" s="130" t="s">
        <v>819</v>
      </c>
      <c r="C211" s="166">
        <v>1455</v>
      </c>
      <c r="D211" s="180" t="s">
        <v>779</v>
      </c>
      <c r="E211" s="181" t="s">
        <v>820</v>
      </c>
      <c r="F211" s="122">
        <v>1</v>
      </c>
      <c r="G211" s="123">
        <v>1978</v>
      </c>
      <c r="H211" s="124"/>
      <c r="I211" s="182">
        <v>27</v>
      </c>
      <c r="J211" s="182"/>
      <c r="K211" s="182"/>
      <c r="L211" s="182"/>
      <c r="M211" s="182"/>
      <c r="N211" s="175">
        <f t="shared" si="20"/>
        <v>27</v>
      </c>
      <c r="O211" s="176"/>
      <c r="P211" s="182">
        <v>27</v>
      </c>
      <c r="Q211" s="177"/>
      <c r="R211" s="177"/>
      <c r="S211" s="177"/>
      <c r="T211" s="178"/>
      <c r="U211" s="179"/>
      <c r="X211" s="268"/>
    </row>
    <row r="212" spans="1:24" s="1" customFormat="1" ht="18" customHeight="1" x14ac:dyDescent="0.2">
      <c r="A212" s="19">
        <f t="shared" si="21"/>
        <v>208</v>
      </c>
      <c r="B212" s="130" t="s">
        <v>821</v>
      </c>
      <c r="C212" s="166">
        <v>1456</v>
      </c>
      <c r="D212" s="180" t="s">
        <v>779</v>
      </c>
      <c r="E212" s="181" t="s">
        <v>822</v>
      </c>
      <c r="F212" s="122">
        <v>1</v>
      </c>
      <c r="G212" s="123">
        <v>1978</v>
      </c>
      <c r="H212" s="124"/>
      <c r="I212" s="182">
        <v>9</v>
      </c>
      <c r="J212" s="182"/>
      <c r="K212" s="182"/>
      <c r="L212" s="182"/>
      <c r="M212" s="182"/>
      <c r="N212" s="175">
        <f t="shared" ref="N212:N242" si="22">SUM(I212:M212)</f>
        <v>9</v>
      </c>
      <c r="O212" s="176"/>
      <c r="P212" s="182">
        <v>9</v>
      </c>
      <c r="Q212" s="177"/>
      <c r="R212" s="177"/>
      <c r="S212" s="177"/>
      <c r="T212" s="178"/>
      <c r="U212" s="179"/>
      <c r="X212" s="268"/>
    </row>
    <row r="213" spans="1:24" s="1" customFormat="1" ht="18" customHeight="1" x14ac:dyDescent="0.2">
      <c r="A213" s="19">
        <f t="shared" si="21"/>
        <v>209</v>
      </c>
      <c r="B213" s="130" t="s">
        <v>823</v>
      </c>
      <c r="C213" s="166" t="s">
        <v>824</v>
      </c>
      <c r="D213" s="180" t="s">
        <v>779</v>
      </c>
      <c r="E213" s="181" t="s">
        <v>825</v>
      </c>
      <c r="F213" s="122">
        <v>3</v>
      </c>
      <c r="G213" s="123">
        <v>1980</v>
      </c>
      <c r="H213" s="124"/>
      <c r="I213" s="182">
        <v>54</v>
      </c>
      <c r="J213" s="182"/>
      <c r="K213" s="182"/>
      <c r="L213" s="182"/>
      <c r="M213" s="182"/>
      <c r="N213" s="175">
        <f t="shared" si="22"/>
        <v>54</v>
      </c>
      <c r="O213" s="176"/>
      <c r="P213" s="182"/>
      <c r="Q213" s="177"/>
      <c r="R213" s="177"/>
      <c r="S213" s="177"/>
      <c r="T213" s="178"/>
      <c r="U213" s="179"/>
      <c r="X213" s="268"/>
    </row>
    <row r="214" spans="1:24" s="1" customFormat="1" ht="18" customHeight="1" x14ac:dyDescent="0.2">
      <c r="A214" s="19">
        <f t="shared" si="21"/>
        <v>210</v>
      </c>
      <c r="B214" s="134" t="s">
        <v>826</v>
      </c>
      <c r="C214" s="166" t="s">
        <v>827</v>
      </c>
      <c r="D214" s="180" t="s">
        <v>779</v>
      </c>
      <c r="E214" s="181" t="s">
        <v>1745</v>
      </c>
      <c r="F214" s="122">
        <v>2</v>
      </c>
      <c r="G214" s="123" t="s">
        <v>277</v>
      </c>
      <c r="H214" s="124"/>
      <c r="I214" s="182">
        <v>17</v>
      </c>
      <c r="J214" s="182"/>
      <c r="K214" s="182"/>
      <c r="L214" s="182"/>
      <c r="M214" s="182"/>
      <c r="N214" s="175">
        <f t="shared" si="22"/>
        <v>17</v>
      </c>
      <c r="O214" s="176"/>
      <c r="P214" s="182"/>
      <c r="Q214" s="177"/>
      <c r="R214" s="177"/>
      <c r="S214" s="177"/>
      <c r="T214" s="178"/>
      <c r="U214" s="179"/>
      <c r="X214" s="268"/>
    </row>
    <row r="215" spans="1:24" s="1" customFormat="1" ht="18" customHeight="1" x14ac:dyDescent="0.2">
      <c r="A215" s="19">
        <f t="shared" si="21"/>
        <v>211</v>
      </c>
      <c r="B215" s="134" t="s">
        <v>828</v>
      </c>
      <c r="C215" s="166">
        <v>1462</v>
      </c>
      <c r="D215" s="180" t="s">
        <v>779</v>
      </c>
      <c r="E215" s="181" t="s">
        <v>829</v>
      </c>
      <c r="F215" s="122">
        <v>1</v>
      </c>
      <c r="G215" s="123" t="s">
        <v>830</v>
      </c>
      <c r="H215" s="124"/>
      <c r="I215" s="182">
        <v>8</v>
      </c>
      <c r="J215" s="182"/>
      <c r="K215" s="182"/>
      <c r="L215" s="182"/>
      <c r="M215" s="182"/>
      <c r="N215" s="175">
        <f t="shared" si="22"/>
        <v>8</v>
      </c>
      <c r="O215" s="176"/>
      <c r="P215" s="182"/>
      <c r="Q215" s="177"/>
      <c r="R215" s="177"/>
      <c r="S215" s="177"/>
      <c r="T215" s="178"/>
      <c r="U215" s="179"/>
      <c r="X215" s="268"/>
    </row>
    <row r="216" spans="1:24" s="1" customFormat="1" ht="18" customHeight="1" x14ac:dyDescent="0.2">
      <c r="A216" s="19">
        <f t="shared" si="21"/>
        <v>212</v>
      </c>
      <c r="B216" s="134" t="s">
        <v>831</v>
      </c>
      <c r="C216" s="166">
        <v>1463</v>
      </c>
      <c r="D216" s="180" t="s">
        <v>779</v>
      </c>
      <c r="E216" s="181" t="s">
        <v>832</v>
      </c>
      <c r="F216" s="122">
        <v>1</v>
      </c>
      <c r="G216" s="123" t="s">
        <v>830</v>
      </c>
      <c r="H216" s="124"/>
      <c r="I216" s="182">
        <v>2</v>
      </c>
      <c r="J216" s="182"/>
      <c r="K216" s="182"/>
      <c r="L216" s="182"/>
      <c r="M216" s="182"/>
      <c r="N216" s="175">
        <f t="shared" si="22"/>
        <v>2</v>
      </c>
      <c r="O216" s="176"/>
      <c r="P216" s="182"/>
      <c r="Q216" s="177"/>
      <c r="R216" s="177"/>
      <c r="S216" s="177"/>
      <c r="T216" s="178"/>
      <c r="U216" s="179"/>
      <c r="X216" s="268"/>
    </row>
    <row r="217" spans="1:24" s="1" customFormat="1" ht="18" customHeight="1" x14ac:dyDescent="0.2">
      <c r="A217" s="19">
        <f t="shared" si="21"/>
        <v>213</v>
      </c>
      <c r="B217" s="192" t="s">
        <v>833</v>
      </c>
      <c r="C217" s="169" t="s">
        <v>834</v>
      </c>
      <c r="D217" s="170" t="s">
        <v>779</v>
      </c>
      <c r="E217" s="193" t="s">
        <v>835</v>
      </c>
      <c r="F217" s="122">
        <v>2</v>
      </c>
      <c r="G217" s="189">
        <v>1960</v>
      </c>
      <c r="H217" s="190"/>
      <c r="I217" s="182">
        <v>11</v>
      </c>
      <c r="J217" s="175"/>
      <c r="K217" s="175"/>
      <c r="L217" s="175"/>
      <c r="M217" s="175"/>
      <c r="N217" s="175">
        <f t="shared" si="22"/>
        <v>11</v>
      </c>
      <c r="O217" s="176"/>
      <c r="P217" s="175"/>
      <c r="Q217" s="177"/>
      <c r="R217" s="177"/>
      <c r="S217" s="177"/>
      <c r="T217" s="178"/>
      <c r="U217" s="186"/>
      <c r="X217" s="268"/>
    </row>
    <row r="218" spans="1:24" s="1" customFormat="1" ht="18" customHeight="1" x14ac:dyDescent="0.2">
      <c r="A218" s="19">
        <f t="shared" si="21"/>
        <v>214</v>
      </c>
      <c r="B218" s="192" t="s">
        <v>836</v>
      </c>
      <c r="C218" s="169" t="s">
        <v>837</v>
      </c>
      <c r="D218" s="170" t="s">
        <v>779</v>
      </c>
      <c r="E218" s="193" t="s">
        <v>838</v>
      </c>
      <c r="F218" s="122">
        <v>2</v>
      </c>
      <c r="G218" s="189">
        <v>1956</v>
      </c>
      <c r="H218" s="190"/>
      <c r="I218" s="182">
        <v>5</v>
      </c>
      <c r="J218" s="175"/>
      <c r="K218" s="175"/>
      <c r="L218" s="175"/>
      <c r="M218" s="175"/>
      <c r="N218" s="175">
        <f t="shared" si="22"/>
        <v>5</v>
      </c>
      <c r="O218" s="176">
        <f>SUM(N191:N218)</f>
        <v>570</v>
      </c>
      <c r="P218" s="175"/>
      <c r="Q218" s="177"/>
      <c r="R218" s="177"/>
      <c r="S218" s="177"/>
      <c r="T218" s="178"/>
      <c r="U218" s="186"/>
      <c r="X218" s="268"/>
    </row>
    <row r="219" spans="1:24" s="1" customFormat="1" ht="18" customHeight="1" x14ac:dyDescent="0.2">
      <c r="A219" s="19">
        <f t="shared" si="21"/>
        <v>215</v>
      </c>
      <c r="B219" s="134" t="s">
        <v>839</v>
      </c>
      <c r="C219" s="166">
        <v>1485</v>
      </c>
      <c r="D219" s="180" t="s">
        <v>840</v>
      </c>
      <c r="E219" s="181" t="s">
        <v>841</v>
      </c>
      <c r="F219" s="122">
        <v>1</v>
      </c>
      <c r="G219" s="123">
        <v>1965</v>
      </c>
      <c r="H219" s="124"/>
      <c r="I219" s="182">
        <v>2</v>
      </c>
      <c r="J219" s="182"/>
      <c r="K219" s="182"/>
      <c r="L219" s="182"/>
      <c r="M219" s="182"/>
      <c r="N219" s="175">
        <f t="shared" si="22"/>
        <v>2</v>
      </c>
      <c r="O219" s="176">
        <f>N219</f>
        <v>2</v>
      </c>
      <c r="P219" s="182"/>
      <c r="Q219" s="177"/>
      <c r="R219" s="177"/>
      <c r="S219" s="177"/>
      <c r="T219" s="178"/>
      <c r="U219" s="179"/>
      <c r="X219" s="268"/>
    </row>
    <row r="220" spans="1:24" s="1" customFormat="1" ht="18" customHeight="1" x14ac:dyDescent="0.2">
      <c r="A220" s="19">
        <f t="shared" si="21"/>
        <v>216</v>
      </c>
      <c r="B220" s="134" t="s">
        <v>842</v>
      </c>
      <c r="C220" s="166">
        <v>1492</v>
      </c>
      <c r="D220" s="180" t="s">
        <v>843</v>
      </c>
      <c r="E220" s="181" t="s">
        <v>844</v>
      </c>
      <c r="F220" s="122">
        <v>1</v>
      </c>
      <c r="G220" s="123">
        <v>1994</v>
      </c>
      <c r="H220" s="124"/>
      <c r="I220" s="182">
        <v>10</v>
      </c>
      <c r="J220" s="182"/>
      <c r="K220" s="182"/>
      <c r="L220" s="182"/>
      <c r="M220" s="182"/>
      <c r="N220" s="175">
        <f t="shared" si="22"/>
        <v>10</v>
      </c>
      <c r="O220" s="176"/>
      <c r="P220" s="182">
        <v>10</v>
      </c>
      <c r="Q220" s="177"/>
      <c r="R220" s="177"/>
      <c r="S220" s="177"/>
      <c r="T220" s="178"/>
      <c r="U220" s="179"/>
      <c r="X220" s="268"/>
    </row>
    <row r="221" spans="1:24" s="1" customFormat="1" ht="18" customHeight="1" x14ac:dyDescent="0.2">
      <c r="A221" s="19">
        <f t="shared" si="21"/>
        <v>217</v>
      </c>
      <c r="B221" s="134" t="s">
        <v>845</v>
      </c>
      <c r="C221" s="166" t="s">
        <v>846</v>
      </c>
      <c r="D221" s="180" t="s">
        <v>843</v>
      </c>
      <c r="E221" s="181" t="s">
        <v>847</v>
      </c>
      <c r="F221" s="122">
        <v>2</v>
      </c>
      <c r="G221" s="123">
        <v>1975</v>
      </c>
      <c r="H221" s="124"/>
      <c r="I221" s="182">
        <v>10</v>
      </c>
      <c r="J221" s="182"/>
      <c r="K221" s="182"/>
      <c r="L221" s="182"/>
      <c r="M221" s="182"/>
      <c r="N221" s="175">
        <f t="shared" si="22"/>
        <v>10</v>
      </c>
      <c r="O221" s="176"/>
      <c r="P221" s="182">
        <v>10</v>
      </c>
      <c r="Q221" s="177"/>
      <c r="R221" s="177"/>
      <c r="S221" s="177"/>
      <c r="T221" s="178"/>
      <c r="U221" s="179"/>
      <c r="X221" s="268"/>
    </row>
    <row r="222" spans="1:24" s="1" customFormat="1" ht="27.6" customHeight="1" x14ac:dyDescent="0.2">
      <c r="A222" s="19">
        <f t="shared" si="21"/>
        <v>218</v>
      </c>
      <c r="B222" s="134" t="s">
        <v>848</v>
      </c>
      <c r="C222" s="166" t="s">
        <v>849</v>
      </c>
      <c r="D222" s="180" t="s">
        <v>843</v>
      </c>
      <c r="E222" s="205" t="s">
        <v>850</v>
      </c>
      <c r="F222" s="122">
        <v>3</v>
      </c>
      <c r="G222" s="123">
        <v>1999</v>
      </c>
      <c r="H222" s="124"/>
      <c r="I222" s="182">
        <v>32</v>
      </c>
      <c r="J222" s="182"/>
      <c r="K222" s="182"/>
      <c r="L222" s="182"/>
      <c r="M222" s="182"/>
      <c r="N222" s="175">
        <f t="shared" si="22"/>
        <v>32</v>
      </c>
      <c r="O222" s="176">
        <f>SUM(N220:N222)</f>
        <v>52</v>
      </c>
      <c r="P222" s="182">
        <v>32</v>
      </c>
      <c r="Q222" s="177"/>
      <c r="R222" s="177"/>
      <c r="S222" s="177"/>
      <c r="T222" s="178"/>
      <c r="U222" s="179"/>
      <c r="X222" s="268"/>
    </row>
    <row r="223" spans="1:24" s="1" customFormat="1" ht="18" customHeight="1" x14ac:dyDescent="0.2">
      <c r="A223" s="19">
        <f t="shared" si="21"/>
        <v>219</v>
      </c>
      <c r="B223" s="130" t="s">
        <v>851</v>
      </c>
      <c r="C223" s="166">
        <v>1500</v>
      </c>
      <c r="D223" s="180" t="s">
        <v>852</v>
      </c>
      <c r="E223" s="181" t="s">
        <v>1746</v>
      </c>
      <c r="F223" s="122">
        <v>1</v>
      </c>
      <c r="G223" s="131">
        <v>1961</v>
      </c>
      <c r="H223" s="132"/>
      <c r="I223" s="182">
        <v>1</v>
      </c>
      <c r="J223" s="182"/>
      <c r="K223" s="182"/>
      <c r="L223" s="182"/>
      <c r="M223" s="182"/>
      <c r="N223" s="175">
        <f t="shared" si="22"/>
        <v>1</v>
      </c>
      <c r="O223" s="176"/>
      <c r="P223" s="182"/>
      <c r="Q223" s="177"/>
      <c r="R223" s="177"/>
      <c r="S223" s="177"/>
      <c r="T223" s="178"/>
      <c r="U223" s="186"/>
      <c r="X223" s="268"/>
    </row>
    <row r="224" spans="1:24" s="1" customFormat="1" ht="24.75" customHeight="1" x14ac:dyDescent="0.2">
      <c r="A224" s="19">
        <f t="shared" si="21"/>
        <v>220</v>
      </c>
      <c r="B224" s="206" t="s">
        <v>853</v>
      </c>
      <c r="C224" s="169" t="s">
        <v>854</v>
      </c>
      <c r="D224" s="170" t="s">
        <v>852</v>
      </c>
      <c r="E224" s="193" t="s">
        <v>855</v>
      </c>
      <c r="F224" s="122">
        <v>2</v>
      </c>
      <c r="G224" s="207">
        <v>1976</v>
      </c>
      <c r="H224" s="188"/>
      <c r="I224" s="182">
        <v>5</v>
      </c>
      <c r="J224" s="175"/>
      <c r="K224" s="182">
        <v>1</v>
      </c>
      <c r="L224" s="175"/>
      <c r="M224" s="182"/>
      <c r="N224" s="175">
        <f t="shared" si="22"/>
        <v>6</v>
      </c>
      <c r="O224" s="176">
        <f>SUM(N223:N224)</f>
        <v>7</v>
      </c>
      <c r="P224" s="175">
        <v>8</v>
      </c>
      <c r="Q224" s="177"/>
      <c r="R224" s="177"/>
      <c r="S224" s="177"/>
      <c r="T224" s="178"/>
      <c r="U224" s="128"/>
      <c r="X224" s="268"/>
    </row>
    <row r="225" spans="1:24" s="1" customFormat="1" ht="18" customHeight="1" x14ac:dyDescent="0.2">
      <c r="A225" s="19">
        <f t="shared" si="21"/>
        <v>221</v>
      </c>
      <c r="B225" s="134" t="s">
        <v>856</v>
      </c>
      <c r="C225" s="166">
        <v>585</v>
      </c>
      <c r="D225" s="180" t="s">
        <v>857</v>
      </c>
      <c r="E225" s="181" t="s">
        <v>858</v>
      </c>
      <c r="F225" s="122">
        <v>1</v>
      </c>
      <c r="G225" s="123">
        <v>1974</v>
      </c>
      <c r="H225" s="124"/>
      <c r="I225" s="182">
        <v>2</v>
      </c>
      <c r="J225" s="182"/>
      <c r="K225" s="182"/>
      <c r="L225" s="182"/>
      <c r="M225" s="182"/>
      <c r="N225" s="175">
        <f t="shared" si="22"/>
        <v>2</v>
      </c>
      <c r="O225" s="176">
        <f>N225</f>
        <v>2</v>
      </c>
      <c r="P225" s="182"/>
      <c r="Q225" s="177"/>
      <c r="R225" s="177"/>
      <c r="S225" s="177"/>
      <c r="T225" s="178"/>
      <c r="U225" s="179"/>
      <c r="X225" s="268"/>
    </row>
    <row r="226" spans="1:24" s="1" customFormat="1" ht="18" customHeight="1" x14ac:dyDescent="0.2">
      <c r="A226" s="19">
        <f t="shared" si="21"/>
        <v>222</v>
      </c>
      <c r="B226" s="134" t="s">
        <v>859</v>
      </c>
      <c r="C226" s="166">
        <v>1511</v>
      </c>
      <c r="D226" s="180" t="s">
        <v>860</v>
      </c>
      <c r="E226" s="181" t="s">
        <v>861</v>
      </c>
      <c r="F226" s="122">
        <v>1</v>
      </c>
      <c r="G226" s="123">
        <v>1974</v>
      </c>
      <c r="H226" s="124"/>
      <c r="I226" s="182">
        <v>12</v>
      </c>
      <c r="J226" s="182"/>
      <c r="K226" s="182"/>
      <c r="L226" s="182"/>
      <c r="M226" s="182"/>
      <c r="N226" s="175">
        <f t="shared" si="22"/>
        <v>12</v>
      </c>
      <c r="O226" s="176"/>
      <c r="P226" s="182"/>
      <c r="Q226" s="177"/>
      <c r="R226" s="177"/>
      <c r="S226" s="177"/>
      <c r="T226" s="178"/>
      <c r="U226" s="179"/>
      <c r="X226" s="268"/>
    </row>
    <row r="227" spans="1:24" s="1" customFormat="1" ht="18" customHeight="1" x14ac:dyDescent="0.2">
      <c r="A227" s="19">
        <f t="shared" si="21"/>
        <v>223</v>
      </c>
      <c r="B227" s="134" t="s">
        <v>862</v>
      </c>
      <c r="C227" s="166">
        <v>1512</v>
      </c>
      <c r="D227" s="180" t="s">
        <v>860</v>
      </c>
      <c r="E227" s="181" t="s">
        <v>863</v>
      </c>
      <c r="F227" s="122">
        <v>1</v>
      </c>
      <c r="G227" s="123">
        <v>1986</v>
      </c>
      <c r="H227" s="124"/>
      <c r="I227" s="182">
        <v>29</v>
      </c>
      <c r="J227" s="182"/>
      <c r="K227" s="182"/>
      <c r="L227" s="182"/>
      <c r="M227" s="182"/>
      <c r="N227" s="175">
        <f t="shared" si="22"/>
        <v>29</v>
      </c>
      <c r="O227" s="176"/>
      <c r="P227" s="182">
        <v>29</v>
      </c>
      <c r="Q227" s="177"/>
      <c r="R227" s="177"/>
      <c r="S227" s="177"/>
      <c r="T227" s="178"/>
      <c r="U227" s="179"/>
      <c r="X227" s="268"/>
    </row>
    <row r="228" spans="1:24" s="1" customFormat="1" ht="18" customHeight="1" x14ac:dyDescent="0.2">
      <c r="A228" s="19">
        <f t="shared" si="21"/>
        <v>224</v>
      </c>
      <c r="B228" s="134" t="s">
        <v>864</v>
      </c>
      <c r="C228" s="166">
        <v>1513</v>
      </c>
      <c r="D228" s="180" t="s">
        <v>860</v>
      </c>
      <c r="E228" s="181" t="s">
        <v>865</v>
      </c>
      <c r="F228" s="122">
        <v>1</v>
      </c>
      <c r="G228" s="123">
        <v>1982</v>
      </c>
      <c r="H228" s="124"/>
      <c r="I228" s="182">
        <v>28</v>
      </c>
      <c r="J228" s="182"/>
      <c r="K228" s="182"/>
      <c r="L228" s="182"/>
      <c r="M228" s="182"/>
      <c r="N228" s="175">
        <f t="shared" si="22"/>
        <v>28</v>
      </c>
      <c r="O228" s="176"/>
      <c r="P228" s="182">
        <v>28</v>
      </c>
      <c r="Q228" s="177"/>
      <c r="R228" s="177"/>
      <c r="S228" s="177"/>
      <c r="T228" s="178"/>
      <c r="U228" s="179"/>
      <c r="X228" s="268"/>
    </row>
    <row r="229" spans="1:24" s="1" customFormat="1" ht="18" customHeight="1" x14ac:dyDescent="0.2">
      <c r="A229" s="19">
        <f t="shared" si="21"/>
        <v>225</v>
      </c>
      <c r="B229" s="134" t="s">
        <v>866</v>
      </c>
      <c r="C229" s="166">
        <v>1514</v>
      </c>
      <c r="D229" s="180" t="s">
        <v>860</v>
      </c>
      <c r="E229" s="181" t="s">
        <v>867</v>
      </c>
      <c r="F229" s="122">
        <v>1</v>
      </c>
      <c r="G229" s="123">
        <v>2000</v>
      </c>
      <c r="H229" s="124"/>
      <c r="I229" s="182">
        <v>18</v>
      </c>
      <c r="J229" s="182"/>
      <c r="K229" s="182"/>
      <c r="L229" s="182"/>
      <c r="M229" s="182"/>
      <c r="N229" s="175">
        <f t="shared" si="22"/>
        <v>18</v>
      </c>
      <c r="O229" s="176"/>
      <c r="P229" s="182">
        <v>18</v>
      </c>
      <c r="Q229" s="177"/>
      <c r="R229" s="177"/>
      <c r="S229" s="177"/>
      <c r="T229" s="178"/>
      <c r="U229" s="179"/>
      <c r="X229" s="268"/>
    </row>
    <row r="230" spans="1:24" s="1" customFormat="1" ht="18" customHeight="1" x14ac:dyDescent="0.2">
      <c r="A230" s="19">
        <f t="shared" si="21"/>
        <v>226</v>
      </c>
      <c r="B230" s="134" t="s">
        <v>868</v>
      </c>
      <c r="C230" s="166" t="s">
        <v>1730</v>
      </c>
      <c r="D230" s="180" t="s">
        <v>860</v>
      </c>
      <c r="E230" s="181" t="s">
        <v>869</v>
      </c>
      <c r="F230" s="122">
        <v>2</v>
      </c>
      <c r="G230" s="123">
        <v>1978</v>
      </c>
      <c r="H230" s="124"/>
      <c r="I230" s="182">
        <v>20</v>
      </c>
      <c r="J230" s="182"/>
      <c r="K230" s="182"/>
      <c r="L230" s="182"/>
      <c r="M230" s="182"/>
      <c r="N230" s="175">
        <f t="shared" si="22"/>
        <v>20</v>
      </c>
      <c r="O230" s="176"/>
      <c r="P230" s="182">
        <v>20</v>
      </c>
      <c r="Q230" s="177"/>
      <c r="R230" s="177"/>
      <c r="S230" s="177"/>
      <c r="T230" s="178"/>
      <c r="U230" s="179"/>
      <c r="X230" s="268"/>
    </row>
    <row r="231" spans="1:24" s="1" customFormat="1" ht="33.75" customHeight="1" x14ac:dyDescent="0.2">
      <c r="A231" s="19">
        <f t="shared" si="21"/>
        <v>227</v>
      </c>
      <c r="B231" s="157" t="s">
        <v>907</v>
      </c>
      <c r="C231" s="208" t="s">
        <v>1775</v>
      </c>
      <c r="D231" s="209" t="s">
        <v>860</v>
      </c>
      <c r="E231" s="203" t="s">
        <v>908</v>
      </c>
      <c r="F231" s="122">
        <v>5</v>
      </c>
      <c r="G231" s="210" t="s">
        <v>1641</v>
      </c>
      <c r="H231" s="163"/>
      <c r="I231" s="204"/>
      <c r="J231" s="204"/>
      <c r="K231" s="204"/>
      <c r="L231" s="204">
        <v>26</v>
      </c>
      <c r="M231" s="204"/>
      <c r="N231" s="175">
        <f t="shared" si="22"/>
        <v>26</v>
      </c>
      <c r="O231" s="176">
        <f>SUM(N226:N231)</f>
        <v>133</v>
      </c>
      <c r="P231" s="204">
        <v>3</v>
      </c>
      <c r="Q231" s="177"/>
      <c r="R231" s="177"/>
      <c r="S231" s="177"/>
      <c r="T231" s="178"/>
      <c r="U231" s="179"/>
      <c r="X231" s="268"/>
    </row>
    <row r="232" spans="1:24" s="1" customFormat="1" ht="18" customHeight="1" x14ac:dyDescent="0.2">
      <c r="A232" s="19">
        <f t="shared" si="21"/>
        <v>228</v>
      </c>
      <c r="B232" s="134" t="s">
        <v>870</v>
      </c>
      <c r="C232" s="166">
        <v>1522</v>
      </c>
      <c r="D232" s="180" t="s">
        <v>871</v>
      </c>
      <c r="E232" s="181" t="s">
        <v>872</v>
      </c>
      <c r="F232" s="122">
        <v>1</v>
      </c>
      <c r="G232" s="123">
        <v>1976</v>
      </c>
      <c r="H232" s="124"/>
      <c r="I232" s="182">
        <v>10</v>
      </c>
      <c r="J232" s="182"/>
      <c r="K232" s="182"/>
      <c r="L232" s="182"/>
      <c r="M232" s="182"/>
      <c r="N232" s="175">
        <f t="shared" si="22"/>
        <v>10</v>
      </c>
      <c r="O232" s="176"/>
      <c r="P232" s="182">
        <v>10</v>
      </c>
      <c r="Q232" s="177"/>
      <c r="R232" s="177"/>
      <c r="S232" s="177"/>
      <c r="T232" s="178"/>
      <c r="U232" s="179"/>
      <c r="X232" s="268"/>
    </row>
    <row r="233" spans="1:24" s="1" customFormat="1" ht="18" customHeight="1" x14ac:dyDescent="0.2">
      <c r="A233" s="19">
        <f t="shared" si="21"/>
        <v>229</v>
      </c>
      <c r="B233" s="130" t="s">
        <v>873</v>
      </c>
      <c r="C233" s="166">
        <v>1524</v>
      </c>
      <c r="D233" s="180" t="s">
        <v>871</v>
      </c>
      <c r="E233" s="181" t="s">
        <v>874</v>
      </c>
      <c r="F233" s="122">
        <v>1</v>
      </c>
      <c r="G233" s="123">
        <v>1991</v>
      </c>
      <c r="H233" s="124"/>
      <c r="I233" s="182">
        <v>24</v>
      </c>
      <c r="J233" s="182"/>
      <c r="K233" s="182"/>
      <c r="L233" s="182"/>
      <c r="M233" s="182"/>
      <c r="N233" s="175">
        <f t="shared" si="22"/>
        <v>24</v>
      </c>
      <c r="O233" s="176">
        <f>SUM(N232:N233)</f>
        <v>34</v>
      </c>
      <c r="P233" s="182">
        <v>24</v>
      </c>
      <c r="Q233" s="177"/>
      <c r="R233" s="177"/>
      <c r="S233" s="177"/>
      <c r="T233" s="178"/>
      <c r="U233" s="179"/>
      <c r="X233" s="268"/>
    </row>
    <row r="234" spans="1:24" s="1" customFormat="1" ht="18" customHeight="1" x14ac:dyDescent="0.2">
      <c r="A234" s="19">
        <f t="shared" si="21"/>
        <v>230</v>
      </c>
      <c r="B234" s="194" t="s">
        <v>875</v>
      </c>
      <c r="C234" s="183">
        <v>1532</v>
      </c>
      <c r="D234" s="180" t="s">
        <v>876</v>
      </c>
      <c r="E234" s="181" t="s">
        <v>877</v>
      </c>
      <c r="F234" s="122">
        <v>1</v>
      </c>
      <c r="G234" s="123">
        <v>1974</v>
      </c>
      <c r="H234" s="124"/>
      <c r="I234" s="182">
        <v>3</v>
      </c>
      <c r="J234" s="182"/>
      <c r="K234" s="182"/>
      <c r="L234" s="182"/>
      <c r="M234" s="182"/>
      <c r="N234" s="175">
        <f t="shared" si="22"/>
        <v>3</v>
      </c>
      <c r="O234" s="176"/>
      <c r="P234" s="182"/>
      <c r="Q234" s="177"/>
      <c r="R234" s="177"/>
      <c r="S234" s="177"/>
      <c r="T234" s="178"/>
      <c r="U234" s="179"/>
      <c r="X234" s="268"/>
    </row>
    <row r="235" spans="1:24" s="1" customFormat="1" ht="18" customHeight="1" x14ac:dyDescent="0.2">
      <c r="A235" s="19">
        <f t="shared" si="21"/>
        <v>231</v>
      </c>
      <c r="B235" s="194" t="s">
        <v>878</v>
      </c>
      <c r="C235" s="183">
        <v>1533</v>
      </c>
      <c r="D235" s="180" t="s">
        <v>879</v>
      </c>
      <c r="E235" s="181" t="s">
        <v>880</v>
      </c>
      <c r="F235" s="122">
        <v>1</v>
      </c>
      <c r="G235" s="123">
        <v>1963</v>
      </c>
      <c r="H235" s="124"/>
      <c r="I235" s="182">
        <v>2</v>
      </c>
      <c r="J235" s="182"/>
      <c r="K235" s="182"/>
      <c r="L235" s="182"/>
      <c r="M235" s="182"/>
      <c r="N235" s="175">
        <f t="shared" si="22"/>
        <v>2</v>
      </c>
      <c r="O235" s="176">
        <f>SUM(N234:N235)</f>
        <v>5</v>
      </c>
      <c r="P235" s="182"/>
      <c r="Q235" s="177"/>
      <c r="R235" s="177"/>
      <c r="S235" s="177"/>
      <c r="T235" s="178"/>
      <c r="U235" s="179"/>
      <c r="X235" s="268"/>
    </row>
    <row r="236" spans="1:24" s="1" customFormat="1" ht="18" customHeight="1" x14ac:dyDescent="0.2">
      <c r="A236" s="19">
        <f t="shared" si="21"/>
        <v>232</v>
      </c>
      <c r="B236" s="134" t="s">
        <v>881</v>
      </c>
      <c r="C236" s="166">
        <v>1539</v>
      </c>
      <c r="D236" s="180" t="s">
        <v>882</v>
      </c>
      <c r="E236" s="181" t="s">
        <v>883</v>
      </c>
      <c r="F236" s="122">
        <v>1</v>
      </c>
      <c r="G236" s="123">
        <v>1976</v>
      </c>
      <c r="H236" s="124"/>
      <c r="I236" s="182">
        <v>8</v>
      </c>
      <c r="J236" s="182"/>
      <c r="K236" s="182"/>
      <c r="L236" s="182"/>
      <c r="M236" s="182"/>
      <c r="N236" s="175">
        <f t="shared" si="22"/>
        <v>8</v>
      </c>
      <c r="O236" s="176">
        <f>N236</f>
        <v>8</v>
      </c>
      <c r="P236" s="182">
        <v>8</v>
      </c>
      <c r="Q236" s="177"/>
      <c r="R236" s="177"/>
      <c r="S236" s="177"/>
      <c r="T236" s="178"/>
      <c r="U236" s="179"/>
      <c r="X236" s="268"/>
    </row>
    <row r="237" spans="1:24" s="1" customFormat="1" ht="18" customHeight="1" x14ac:dyDescent="0.2">
      <c r="A237" s="19">
        <f t="shared" si="21"/>
        <v>233</v>
      </c>
      <c r="B237" s="194" t="s">
        <v>884</v>
      </c>
      <c r="C237" s="183">
        <v>1546</v>
      </c>
      <c r="D237" s="211" t="s">
        <v>885</v>
      </c>
      <c r="E237" s="181" t="s">
        <v>886</v>
      </c>
      <c r="F237" s="122">
        <v>1</v>
      </c>
      <c r="G237" s="123">
        <v>1976</v>
      </c>
      <c r="H237" s="124"/>
      <c r="I237" s="182">
        <v>4</v>
      </c>
      <c r="J237" s="182"/>
      <c r="K237" s="182"/>
      <c r="L237" s="182"/>
      <c r="M237" s="182"/>
      <c r="N237" s="175">
        <f t="shared" si="22"/>
        <v>4</v>
      </c>
      <c r="O237" s="176">
        <f t="shared" ref="O237:O238" si="23">N237</f>
        <v>4</v>
      </c>
      <c r="P237" s="182">
        <v>4</v>
      </c>
      <c r="Q237" s="177"/>
      <c r="R237" s="177"/>
      <c r="S237" s="177"/>
      <c r="T237" s="178"/>
      <c r="U237" s="179"/>
      <c r="X237" s="268"/>
    </row>
    <row r="238" spans="1:24" s="1" customFormat="1" ht="18" customHeight="1" x14ac:dyDescent="0.2">
      <c r="A238" s="19">
        <f t="shared" si="21"/>
        <v>234</v>
      </c>
      <c r="B238" s="194" t="s">
        <v>887</v>
      </c>
      <c r="C238" s="183">
        <v>1558</v>
      </c>
      <c r="D238" s="180" t="s">
        <v>888</v>
      </c>
      <c r="E238" s="181" t="s">
        <v>889</v>
      </c>
      <c r="F238" s="122">
        <v>1</v>
      </c>
      <c r="G238" s="123">
        <v>1974</v>
      </c>
      <c r="H238" s="124"/>
      <c r="I238" s="182">
        <v>2</v>
      </c>
      <c r="J238" s="182"/>
      <c r="K238" s="182"/>
      <c r="L238" s="182"/>
      <c r="M238" s="182"/>
      <c r="N238" s="175">
        <f t="shared" si="22"/>
        <v>2</v>
      </c>
      <c r="O238" s="176">
        <f t="shared" si="23"/>
        <v>2</v>
      </c>
      <c r="P238" s="182">
        <v>2</v>
      </c>
      <c r="Q238" s="177"/>
      <c r="R238" s="177"/>
      <c r="S238" s="177"/>
      <c r="T238" s="178"/>
      <c r="U238" s="179"/>
      <c r="X238" s="268"/>
    </row>
    <row r="239" spans="1:24" s="1" customFormat="1" ht="18" customHeight="1" x14ac:dyDescent="0.2">
      <c r="A239" s="19">
        <f t="shared" si="21"/>
        <v>235</v>
      </c>
      <c r="B239" s="134" t="s">
        <v>890</v>
      </c>
      <c r="C239" s="166">
        <v>1561</v>
      </c>
      <c r="D239" s="180" t="s">
        <v>891</v>
      </c>
      <c r="E239" s="181" t="s">
        <v>892</v>
      </c>
      <c r="F239" s="122">
        <v>1</v>
      </c>
      <c r="G239" s="123">
        <v>1988</v>
      </c>
      <c r="H239" s="124"/>
      <c r="I239" s="182">
        <v>10</v>
      </c>
      <c r="J239" s="182"/>
      <c r="K239" s="182"/>
      <c r="L239" s="182"/>
      <c r="M239" s="182"/>
      <c r="N239" s="175">
        <f t="shared" si="22"/>
        <v>10</v>
      </c>
      <c r="O239" s="176">
        <f>N239</f>
        <v>10</v>
      </c>
      <c r="P239" s="182">
        <v>10</v>
      </c>
      <c r="Q239" s="177"/>
      <c r="R239" s="177"/>
      <c r="S239" s="177"/>
      <c r="T239" s="178"/>
      <c r="U239" s="179"/>
      <c r="X239" s="268"/>
    </row>
    <row r="240" spans="1:24" s="1" customFormat="1" ht="18" customHeight="1" x14ac:dyDescent="0.2">
      <c r="A240" s="19">
        <f t="shared" si="21"/>
        <v>236</v>
      </c>
      <c r="B240" s="194" t="s">
        <v>893</v>
      </c>
      <c r="C240" s="183">
        <v>1565</v>
      </c>
      <c r="D240" s="180" t="s">
        <v>894</v>
      </c>
      <c r="E240" s="181" t="s">
        <v>895</v>
      </c>
      <c r="F240" s="122">
        <v>1</v>
      </c>
      <c r="G240" s="123">
        <v>1959</v>
      </c>
      <c r="H240" s="124"/>
      <c r="I240" s="182">
        <v>2</v>
      </c>
      <c r="J240" s="182"/>
      <c r="K240" s="182"/>
      <c r="L240" s="182"/>
      <c r="M240" s="182"/>
      <c r="N240" s="175">
        <f t="shared" si="22"/>
        <v>2</v>
      </c>
      <c r="O240" s="176"/>
      <c r="P240" s="182"/>
      <c r="Q240" s="182"/>
      <c r="R240" s="182"/>
      <c r="S240" s="182"/>
      <c r="T240" s="185"/>
      <c r="U240" s="179"/>
      <c r="X240" s="268"/>
    </row>
    <row r="241" spans="1:24" s="1" customFormat="1" ht="18" customHeight="1" x14ac:dyDescent="0.2">
      <c r="A241" s="19">
        <f t="shared" si="21"/>
        <v>237</v>
      </c>
      <c r="B241" s="134" t="s">
        <v>896</v>
      </c>
      <c r="C241" s="166">
        <v>1568</v>
      </c>
      <c r="D241" s="212" t="s">
        <v>894</v>
      </c>
      <c r="E241" s="181" t="s">
        <v>897</v>
      </c>
      <c r="F241" s="122">
        <v>1</v>
      </c>
      <c r="G241" s="123">
        <v>1982</v>
      </c>
      <c r="H241" s="124"/>
      <c r="I241" s="182">
        <v>16</v>
      </c>
      <c r="J241" s="182"/>
      <c r="K241" s="182"/>
      <c r="L241" s="182"/>
      <c r="M241" s="182"/>
      <c r="N241" s="175">
        <f t="shared" si="22"/>
        <v>16</v>
      </c>
      <c r="O241" s="176"/>
      <c r="P241" s="182">
        <v>16</v>
      </c>
      <c r="Q241" s="182"/>
      <c r="R241" s="182"/>
      <c r="S241" s="182"/>
      <c r="T241" s="185"/>
      <c r="U241" s="179"/>
      <c r="X241" s="268"/>
    </row>
    <row r="242" spans="1:24" s="1" customFormat="1" ht="40.5" customHeight="1" x14ac:dyDescent="0.2">
      <c r="A242" s="19">
        <f t="shared" si="21"/>
        <v>238</v>
      </c>
      <c r="B242" s="157" t="s">
        <v>898</v>
      </c>
      <c r="C242" s="201">
        <v>1569</v>
      </c>
      <c r="D242" s="213" t="s">
        <v>894</v>
      </c>
      <c r="E242" s="214" t="s">
        <v>1747</v>
      </c>
      <c r="F242" s="122">
        <v>1</v>
      </c>
      <c r="G242" s="162">
        <v>2003</v>
      </c>
      <c r="H242" s="163">
        <v>2009</v>
      </c>
      <c r="I242" s="204"/>
      <c r="J242" s="204"/>
      <c r="K242" s="204">
        <v>14</v>
      </c>
      <c r="L242" s="204"/>
      <c r="M242" s="182"/>
      <c r="N242" s="175">
        <f t="shared" si="22"/>
        <v>14</v>
      </c>
      <c r="O242" s="176">
        <f>SUM(N240:N242)</f>
        <v>32</v>
      </c>
      <c r="P242" s="182">
        <v>16</v>
      </c>
      <c r="Q242" s="182"/>
      <c r="R242" s="182"/>
      <c r="S242" s="182">
        <v>1</v>
      </c>
      <c r="T242" s="185"/>
      <c r="U242" s="215" t="s">
        <v>1642</v>
      </c>
      <c r="X242" s="268"/>
    </row>
    <row r="243" spans="1:24" s="1" customFormat="1" ht="18" customHeight="1" x14ac:dyDescent="0.2">
      <c r="A243" s="19">
        <f t="shared" si="21"/>
        <v>239</v>
      </c>
      <c r="B243" s="134" t="s">
        <v>900</v>
      </c>
      <c r="C243" s="166">
        <v>1589</v>
      </c>
      <c r="D243" s="212" t="s">
        <v>899</v>
      </c>
      <c r="E243" s="181" t="s">
        <v>901</v>
      </c>
      <c r="F243" s="122">
        <v>1</v>
      </c>
      <c r="G243" s="123">
        <v>1977</v>
      </c>
      <c r="H243" s="124"/>
      <c r="I243" s="182">
        <v>2</v>
      </c>
      <c r="J243" s="182"/>
      <c r="K243" s="182"/>
      <c r="L243" s="182"/>
      <c r="M243" s="182"/>
      <c r="N243" s="175">
        <f t="shared" ref="N243:N245" si="24">SUM(I243:M243)</f>
        <v>2</v>
      </c>
      <c r="O243" s="176"/>
      <c r="P243" s="182">
        <v>2</v>
      </c>
      <c r="Q243" s="182"/>
      <c r="R243" s="182"/>
      <c r="S243" s="182"/>
      <c r="T243" s="185"/>
      <c r="U243" s="179"/>
      <c r="X243" s="268"/>
    </row>
    <row r="244" spans="1:24" s="1" customFormat="1" ht="18" customHeight="1" x14ac:dyDescent="0.2">
      <c r="A244" s="19">
        <f t="shared" si="21"/>
        <v>240</v>
      </c>
      <c r="B244" s="134" t="s">
        <v>902</v>
      </c>
      <c r="C244" s="166">
        <v>1590</v>
      </c>
      <c r="D244" s="212" t="s">
        <v>899</v>
      </c>
      <c r="E244" s="181" t="s">
        <v>903</v>
      </c>
      <c r="F244" s="122">
        <v>1</v>
      </c>
      <c r="G244" s="123">
        <v>1981</v>
      </c>
      <c r="H244" s="124"/>
      <c r="I244" s="182">
        <v>4</v>
      </c>
      <c r="J244" s="182"/>
      <c r="K244" s="182"/>
      <c r="L244" s="182"/>
      <c r="M244" s="182"/>
      <c r="N244" s="175">
        <f t="shared" si="24"/>
        <v>4</v>
      </c>
      <c r="O244" s="176"/>
      <c r="P244" s="182"/>
      <c r="Q244" s="182"/>
      <c r="R244" s="182"/>
      <c r="S244" s="182"/>
      <c r="T244" s="185"/>
      <c r="U244" s="179"/>
      <c r="X244" s="268"/>
    </row>
    <row r="245" spans="1:24" s="1" customFormat="1" ht="18" customHeight="1" thickBot="1" x14ac:dyDescent="0.25">
      <c r="A245" s="19">
        <f t="shared" si="21"/>
        <v>241</v>
      </c>
      <c r="B245" s="157" t="s">
        <v>904</v>
      </c>
      <c r="C245" s="201" t="s">
        <v>905</v>
      </c>
      <c r="D245" s="213" t="s">
        <v>899</v>
      </c>
      <c r="E245" s="216" t="s">
        <v>906</v>
      </c>
      <c r="F245" s="122">
        <v>2</v>
      </c>
      <c r="G245" s="162">
        <v>1987</v>
      </c>
      <c r="H245" s="163"/>
      <c r="I245" s="204">
        <v>7</v>
      </c>
      <c r="J245" s="204"/>
      <c r="K245" s="204"/>
      <c r="L245" s="204"/>
      <c r="M245" s="204"/>
      <c r="N245" s="175">
        <f t="shared" si="24"/>
        <v>7</v>
      </c>
      <c r="O245" s="217">
        <f>SUM(N243:N245)</f>
        <v>13</v>
      </c>
      <c r="P245" s="182">
        <v>7</v>
      </c>
      <c r="Q245" s="182"/>
      <c r="R245" s="182"/>
      <c r="S245" s="182"/>
      <c r="T245" s="185"/>
      <c r="U245" s="179"/>
      <c r="X245" s="268"/>
    </row>
    <row r="246" spans="1:24" s="1" customFormat="1" ht="18" customHeight="1" thickBot="1" x14ac:dyDescent="0.3">
      <c r="A246" s="19"/>
      <c r="B246" s="21"/>
      <c r="C246" s="22"/>
      <c r="D246" s="23" t="s">
        <v>918</v>
      </c>
      <c r="E246" s="25"/>
      <c r="F246" s="100">
        <f>SUM(F5:F245)</f>
        <v>270</v>
      </c>
      <c r="G246" s="16"/>
      <c r="H246" s="26"/>
      <c r="I246" s="100">
        <f t="shared" ref="I246:T246" si="25">SUM(I5:I245)</f>
        <v>2599</v>
      </c>
      <c r="J246" s="100">
        <f t="shared" si="25"/>
        <v>54</v>
      </c>
      <c r="K246" s="100">
        <f t="shared" si="25"/>
        <v>67</v>
      </c>
      <c r="L246" s="100">
        <f t="shared" si="25"/>
        <v>26</v>
      </c>
      <c r="M246" s="100">
        <f t="shared" si="25"/>
        <v>25</v>
      </c>
      <c r="N246" s="100">
        <f t="shared" si="25"/>
        <v>2758</v>
      </c>
      <c r="O246" s="100">
        <f t="shared" si="25"/>
        <v>2758</v>
      </c>
      <c r="P246" s="100">
        <f t="shared" si="25"/>
        <v>1999</v>
      </c>
      <c r="Q246" s="90">
        <f t="shared" si="25"/>
        <v>13</v>
      </c>
      <c r="R246" s="90">
        <f t="shared" si="25"/>
        <v>0</v>
      </c>
      <c r="S246" s="90">
        <f t="shared" si="25"/>
        <v>4</v>
      </c>
      <c r="T246" s="91">
        <f t="shared" si="25"/>
        <v>4</v>
      </c>
      <c r="U246" s="24"/>
    </row>
    <row r="247" spans="1:24" s="1" customFormat="1" ht="18" customHeight="1" x14ac:dyDescent="0.25">
      <c r="A247" s="19"/>
      <c r="B247" s="85"/>
      <c r="C247" s="86"/>
      <c r="D247" s="87"/>
      <c r="E247" s="20"/>
      <c r="F247" s="10"/>
      <c r="G247" s="19"/>
      <c r="H247" s="19"/>
      <c r="I247" s="88"/>
      <c r="J247" s="88"/>
      <c r="K247" s="88"/>
      <c r="L247" s="88"/>
      <c r="M247" s="88"/>
      <c r="N247" s="88"/>
      <c r="O247" s="89"/>
      <c r="P247" s="88"/>
      <c r="Q247" s="88"/>
      <c r="R247" s="88"/>
      <c r="S247" s="88"/>
      <c r="T247" s="88"/>
      <c r="U247" s="88"/>
    </row>
    <row r="248" spans="1:24" s="1" customFormat="1" ht="18" customHeight="1" x14ac:dyDescent="0.25">
      <c r="A248" s="19"/>
      <c r="B248" s="85"/>
      <c r="C248" s="86"/>
      <c r="D248" s="87"/>
      <c r="E248" s="20"/>
      <c r="F248" s="10"/>
      <c r="G248" s="19"/>
      <c r="H248" s="19"/>
      <c r="I248" s="88"/>
      <c r="J248" s="88"/>
      <c r="K248" s="88"/>
      <c r="L248" s="88"/>
      <c r="M248" s="88"/>
      <c r="N248" s="88"/>
      <c r="O248" s="89"/>
      <c r="P248" s="88"/>
      <c r="Q248" s="88"/>
      <c r="R248" s="88"/>
      <c r="S248" s="88"/>
      <c r="T248" s="88"/>
      <c r="U248" s="88"/>
    </row>
  </sheetData>
  <mergeCells count="1">
    <mergeCell ref="D3:E3"/>
  </mergeCells>
  <phoneticPr fontId="30" type="noConversion"/>
  <pageMargins left="0.51181102362204722" right="0.51181102362204722" top="0.59055118110236227" bottom="0.74803149606299213" header="0.31496062992125984" footer="0.31496062992125984"/>
  <pageSetup paperSize="8" scale="76" fitToHeight="0" orientation="landscape" r:id="rId1"/>
  <headerFooter>
    <oddFooter xml:space="preserve">&amp;Cpag. &amp;P di &amp;N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2A913-9419-4CFF-BD5A-5C54363C27EE}">
  <dimension ref="A1:T53"/>
  <sheetViews>
    <sheetView zoomScaleNormal="100" workbookViewId="0">
      <pane ySplit="4" topLeftCell="A5" activePane="bottomLeft" state="frozen"/>
      <selection pane="bottomLeft" activeCell="B1" sqref="B1"/>
    </sheetView>
  </sheetViews>
  <sheetFormatPr defaultRowHeight="12.75" x14ac:dyDescent="0.25"/>
  <cols>
    <col min="1" max="1" width="4.7109375" style="34" customWidth="1"/>
    <col min="2" max="2" width="7.7109375" style="34" customWidth="1"/>
    <col min="3" max="3" width="10" style="34" customWidth="1"/>
    <col min="4" max="4" width="10.7109375" style="34" customWidth="1"/>
    <col min="5" max="5" width="32.5703125" style="34" customWidth="1"/>
    <col min="6" max="6" width="8.7109375" style="34" customWidth="1"/>
    <col min="7" max="11" width="10.7109375" style="36" hidden="1" customWidth="1"/>
    <col min="12" max="12" width="10.7109375" style="36" customWidth="1"/>
    <col min="13" max="14" width="10.7109375" style="36" hidden="1" customWidth="1"/>
    <col min="15" max="19" width="10.7109375" style="36" customWidth="1"/>
    <col min="20" max="20" width="20.7109375" style="36" customWidth="1"/>
    <col min="21" max="264" width="8.85546875" style="34"/>
    <col min="265" max="265" width="10" style="34" customWidth="1"/>
    <col min="266" max="266" width="16.5703125" style="34" customWidth="1"/>
    <col min="267" max="267" width="29" style="34" customWidth="1"/>
    <col min="268" max="272" width="10" style="34" customWidth="1"/>
    <col min="273" max="520" width="8.85546875" style="34"/>
    <col min="521" max="521" width="10" style="34" customWidth="1"/>
    <col min="522" max="522" width="16.5703125" style="34" customWidth="1"/>
    <col min="523" max="523" width="29" style="34" customWidth="1"/>
    <col min="524" max="528" width="10" style="34" customWidth="1"/>
    <col min="529" max="776" width="8.85546875" style="34"/>
    <col min="777" max="777" width="10" style="34" customWidth="1"/>
    <col min="778" max="778" width="16.5703125" style="34" customWidth="1"/>
    <col min="779" max="779" width="29" style="34" customWidth="1"/>
    <col min="780" max="784" width="10" style="34" customWidth="1"/>
    <col min="785" max="1032" width="8.85546875" style="34"/>
    <col min="1033" max="1033" width="10" style="34" customWidth="1"/>
    <col min="1034" max="1034" width="16.5703125" style="34" customWidth="1"/>
    <col min="1035" max="1035" width="29" style="34" customWidth="1"/>
    <col min="1036" max="1040" width="10" style="34" customWidth="1"/>
    <col min="1041" max="1288" width="8.85546875" style="34"/>
    <col min="1289" max="1289" width="10" style="34" customWidth="1"/>
    <col min="1290" max="1290" width="16.5703125" style="34" customWidth="1"/>
    <col min="1291" max="1291" width="29" style="34" customWidth="1"/>
    <col min="1292" max="1296" width="10" style="34" customWidth="1"/>
    <col min="1297" max="1544" width="8.85546875" style="34"/>
    <col min="1545" max="1545" width="10" style="34" customWidth="1"/>
    <col min="1546" max="1546" width="16.5703125" style="34" customWidth="1"/>
    <col min="1547" max="1547" width="29" style="34" customWidth="1"/>
    <col min="1548" max="1552" width="10" style="34" customWidth="1"/>
    <col min="1553" max="1800" width="8.85546875" style="34"/>
    <col min="1801" max="1801" width="10" style="34" customWidth="1"/>
    <col min="1802" max="1802" width="16.5703125" style="34" customWidth="1"/>
    <col min="1803" max="1803" width="29" style="34" customWidth="1"/>
    <col min="1804" max="1808" width="10" style="34" customWidth="1"/>
    <col min="1809" max="2056" width="8.85546875" style="34"/>
    <col min="2057" max="2057" width="10" style="34" customWidth="1"/>
    <col min="2058" max="2058" width="16.5703125" style="34" customWidth="1"/>
    <col min="2059" max="2059" width="29" style="34" customWidth="1"/>
    <col min="2060" max="2064" width="10" style="34" customWidth="1"/>
    <col min="2065" max="2312" width="8.85546875" style="34"/>
    <col min="2313" max="2313" width="10" style="34" customWidth="1"/>
    <col min="2314" max="2314" width="16.5703125" style="34" customWidth="1"/>
    <col min="2315" max="2315" width="29" style="34" customWidth="1"/>
    <col min="2316" max="2320" width="10" style="34" customWidth="1"/>
    <col min="2321" max="2568" width="8.85546875" style="34"/>
    <col min="2569" max="2569" width="10" style="34" customWidth="1"/>
    <col min="2570" max="2570" width="16.5703125" style="34" customWidth="1"/>
    <col min="2571" max="2571" width="29" style="34" customWidth="1"/>
    <col min="2572" max="2576" width="10" style="34" customWidth="1"/>
    <col min="2577" max="2824" width="8.85546875" style="34"/>
    <col min="2825" max="2825" width="10" style="34" customWidth="1"/>
    <col min="2826" max="2826" width="16.5703125" style="34" customWidth="1"/>
    <col min="2827" max="2827" width="29" style="34" customWidth="1"/>
    <col min="2828" max="2832" width="10" style="34" customWidth="1"/>
    <col min="2833" max="3080" width="8.85546875" style="34"/>
    <col min="3081" max="3081" width="10" style="34" customWidth="1"/>
    <col min="3082" max="3082" width="16.5703125" style="34" customWidth="1"/>
    <col min="3083" max="3083" width="29" style="34" customWidth="1"/>
    <col min="3084" max="3088" width="10" style="34" customWidth="1"/>
    <col min="3089" max="3336" width="8.85546875" style="34"/>
    <col min="3337" max="3337" width="10" style="34" customWidth="1"/>
    <col min="3338" max="3338" width="16.5703125" style="34" customWidth="1"/>
    <col min="3339" max="3339" width="29" style="34" customWidth="1"/>
    <col min="3340" max="3344" width="10" style="34" customWidth="1"/>
    <col min="3345" max="3592" width="8.85546875" style="34"/>
    <col min="3593" max="3593" width="10" style="34" customWidth="1"/>
    <col min="3594" max="3594" width="16.5703125" style="34" customWidth="1"/>
    <col min="3595" max="3595" width="29" style="34" customWidth="1"/>
    <col min="3596" max="3600" width="10" style="34" customWidth="1"/>
    <col min="3601" max="3848" width="8.85546875" style="34"/>
    <col min="3849" max="3849" width="10" style="34" customWidth="1"/>
    <col min="3850" max="3850" width="16.5703125" style="34" customWidth="1"/>
    <col min="3851" max="3851" width="29" style="34" customWidth="1"/>
    <col min="3852" max="3856" width="10" style="34" customWidth="1"/>
    <col min="3857" max="4104" width="8.85546875" style="34"/>
    <col min="4105" max="4105" width="10" style="34" customWidth="1"/>
    <col min="4106" max="4106" width="16.5703125" style="34" customWidth="1"/>
    <col min="4107" max="4107" width="29" style="34" customWidth="1"/>
    <col min="4108" max="4112" width="10" style="34" customWidth="1"/>
    <col min="4113" max="4360" width="8.85546875" style="34"/>
    <col min="4361" max="4361" width="10" style="34" customWidth="1"/>
    <col min="4362" max="4362" width="16.5703125" style="34" customWidth="1"/>
    <col min="4363" max="4363" width="29" style="34" customWidth="1"/>
    <col min="4364" max="4368" width="10" style="34" customWidth="1"/>
    <col min="4369" max="4616" width="8.85546875" style="34"/>
    <col min="4617" max="4617" width="10" style="34" customWidth="1"/>
    <col min="4618" max="4618" width="16.5703125" style="34" customWidth="1"/>
    <col min="4619" max="4619" width="29" style="34" customWidth="1"/>
    <col min="4620" max="4624" width="10" style="34" customWidth="1"/>
    <col min="4625" max="4872" width="8.85546875" style="34"/>
    <col min="4873" max="4873" width="10" style="34" customWidth="1"/>
    <col min="4874" max="4874" width="16.5703125" style="34" customWidth="1"/>
    <col min="4875" max="4875" width="29" style="34" customWidth="1"/>
    <col min="4876" max="4880" width="10" style="34" customWidth="1"/>
    <col min="4881" max="5128" width="8.85546875" style="34"/>
    <col min="5129" max="5129" width="10" style="34" customWidth="1"/>
    <col min="5130" max="5130" width="16.5703125" style="34" customWidth="1"/>
    <col min="5131" max="5131" width="29" style="34" customWidth="1"/>
    <col min="5132" max="5136" width="10" style="34" customWidth="1"/>
    <col min="5137" max="5384" width="8.85546875" style="34"/>
    <col min="5385" max="5385" width="10" style="34" customWidth="1"/>
    <col min="5386" max="5386" width="16.5703125" style="34" customWidth="1"/>
    <col min="5387" max="5387" width="29" style="34" customWidth="1"/>
    <col min="5388" max="5392" width="10" style="34" customWidth="1"/>
    <col min="5393" max="5640" width="8.85546875" style="34"/>
    <col min="5641" max="5641" width="10" style="34" customWidth="1"/>
    <col min="5642" max="5642" width="16.5703125" style="34" customWidth="1"/>
    <col min="5643" max="5643" width="29" style="34" customWidth="1"/>
    <col min="5644" max="5648" width="10" style="34" customWidth="1"/>
    <col min="5649" max="5896" width="8.85546875" style="34"/>
    <col min="5897" max="5897" width="10" style="34" customWidth="1"/>
    <col min="5898" max="5898" width="16.5703125" style="34" customWidth="1"/>
    <col min="5899" max="5899" width="29" style="34" customWidth="1"/>
    <col min="5900" max="5904" width="10" style="34" customWidth="1"/>
    <col min="5905" max="6152" width="8.85546875" style="34"/>
    <col min="6153" max="6153" width="10" style="34" customWidth="1"/>
    <col min="6154" max="6154" width="16.5703125" style="34" customWidth="1"/>
    <col min="6155" max="6155" width="29" style="34" customWidth="1"/>
    <col min="6156" max="6160" width="10" style="34" customWidth="1"/>
    <col min="6161" max="6408" width="8.85546875" style="34"/>
    <col min="6409" max="6409" width="10" style="34" customWidth="1"/>
    <col min="6410" max="6410" width="16.5703125" style="34" customWidth="1"/>
    <col min="6411" max="6411" width="29" style="34" customWidth="1"/>
    <col min="6412" max="6416" width="10" style="34" customWidth="1"/>
    <col min="6417" max="6664" width="8.85546875" style="34"/>
    <col min="6665" max="6665" width="10" style="34" customWidth="1"/>
    <col min="6666" max="6666" width="16.5703125" style="34" customWidth="1"/>
    <col min="6667" max="6667" width="29" style="34" customWidth="1"/>
    <col min="6668" max="6672" width="10" style="34" customWidth="1"/>
    <col min="6673" max="6920" width="8.85546875" style="34"/>
    <col min="6921" max="6921" width="10" style="34" customWidth="1"/>
    <col min="6922" max="6922" width="16.5703125" style="34" customWidth="1"/>
    <col min="6923" max="6923" width="29" style="34" customWidth="1"/>
    <col min="6924" max="6928" width="10" style="34" customWidth="1"/>
    <col min="6929" max="7176" width="8.85546875" style="34"/>
    <col min="7177" max="7177" width="10" style="34" customWidth="1"/>
    <col min="7178" max="7178" width="16.5703125" style="34" customWidth="1"/>
    <col min="7179" max="7179" width="29" style="34" customWidth="1"/>
    <col min="7180" max="7184" width="10" style="34" customWidth="1"/>
    <col min="7185" max="7432" width="8.85546875" style="34"/>
    <col min="7433" max="7433" width="10" style="34" customWidth="1"/>
    <col min="7434" max="7434" width="16.5703125" style="34" customWidth="1"/>
    <col min="7435" max="7435" width="29" style="34" customWidth="1"/>
    <col min="7436" max="7440" width="10" style="34" customWidth="1"/>
    <col min="7441" max="7688" width="8.85546875" style="34"/>
    <col min="7689" max="7689" width="10" style="34" customWidth="1"/>
    <col min="7690" max="7690" width="16.5703125" style="34" customWidth="1"/>
    <col min="7691" max="7691" width="29" style="34" customWidth="1"/>
    <col min="7692" max="7696" width="10" style="34" customWidth="1"/>
    <col min="7697" max="7944" width="8.85546875" style="34"/>
    <col min="7945" max="7945" width="10" style="34" customWidth="1"/>
    <col min="7946" max="7946" width="16.5703125" style="34" customWidth="1"/>
    <col min="7947" max="7947" width="29" style="34" customWidth="1"/>
    <col min="7948" max="7952" width="10" style="34" customWidth="1"/>
    <col min="7953" max="8200" width="8.85546875" style="34"/>
    <col min="8201" max="8201" width="10" style="34" customWidth="1"/>
    <col min="8202" max="8202" width="16.5703125" style="34" customWidth="1"/>
    <col min="8203" max="8203" width="29" style="34" customWidth="1"/>
    <col min="8204" max="8208" width="10" style="34" customWidth="1"/>
    <col min="8209" max="8456" width="8.85546875" style="34"/>
    <col min="8457" max="8457" width="10" style="34" customWidth="1"/>
    <col min="8458" max="8458" width="16.5703125" style="34" customWidth="1"/>
    <col min="8459" max="8459" width="29" style="34" customWidth="1"/>
    <col min="8460" max="8464" width="10" style="34" customWidth="1"/>
    <col min="8465" max="8712" width="8.85546875" style="34"/>
    <col min="8713" max="8713" width="10" style="34" customWidth="1"/>
    <col min="8714" max="8714" width="16.5703125" style="34" customWidth="1"/>
    <col min="8715" max="8715" width="29" style="34" customWidth="1"/>
    <col min="8716" max="8720" width="10" style="34" customWidth="1"/>
    <col min="8721" max="8968" width="8.85546875" style="34"/>
    <col min="8969" max="8969" width="10" style="34" customWidth="1"/>
    <col min="8970" max="8970" width="16.5703125" style="34" customWidth="1"/>
    <col min="8971" max="8971" width="29" style="34" customWidth="1"/>
    <col min="8972" max="8976" width="10" style="34" customWidth="1"/>
    <col min="8977" max="9224" width="8.85546875" style="34"/>
    <col min="9225" max="9225" width="10" style="34" customWidth="1"/>
    <col min="9226" max="9226" width="16.5703125" style="34" customWidth="1"/>
    <col min="9227" max="9227" width="29" style="34" customWidth="1"/>
    <col min="9228" max="9232" width="10" style="34" customWidth="1"/>
    <col min="9233" max="9480" width="8.85546875" style="34"/>
    <col min="9481" max="9481" width="10" style="34" customWidth="1"/>
    <col min="9482" max="9482" width="16.5703125" style="34" customWidth="1"/>
    <col min="9483" max="9483" width="29" style="34" customWidth="1"/>
    <col min="9484" max="9488" width="10" style="34" customWidth="1"/>
    <col min="9489" max="9736" width="8.85546875" style="34"/>
    <col min="9737" max="9737" width="10" style="34" customWidth="1"/>
    <col min="9738" max="9738" width="16.5703125" style="34" customWidth="1"/>
    <col min="9739" max="9739" width="29" style="34" customWidth="1"/>
    <col min="9740" max="9744" width="10" style="34" customWidth="1"/>
    <col min="9745" max="9992" width="8.85546875" style="34"/>
    <col min="9993" max="9993" width="10" style="34" customWidth="1"/>
    <col min="9994" max="9994" width="16.5703125" style="34" customWidth="1"/>
    <col min="9995" max="9995" width="29" style="34" customWidth="1"/>
    <col min="9996" max="10000" width="10" style="34" customWidth="1"/>
    <col min="10001" max="10248" width="8.85546875" style="34"/>
    <col min="10249" max="10249" width="10" style="34" customWidth="1"/>
    <col min="10250" max="10250" width="16.5703125" style="34" customWidth="1"/>
    <col min="10251" max="10251" width="29" style="34" customWidth="1"/>
    <col min="10252" max="10256" width="10" style="34" customWidth="1"/>
    <col min="10257" max="10504" width="8.85546875" style="34"/>
    <col min="10505" max="10505" width="10" style="34" customWidth="1"/>
    <col min="10506" max="10506" width="16.5703125" style="34" customWidth="1"/>
    <col min="10507" max="10507" width="29" style="34" customWidth="1"/>
    <col min="10508" max="10512" width="10" style="34" customWidth="1"/>
    <col min="10513" max="10760" width="8.85546875" style="34"/>
    <col min="10761" max="10761" width="10" style="34" customWidth="1"/>
    <col min="10762" max="10762" width="16.5703125" style="34" customWidth="1"/>
    <col min="10763" max="10763" width="29" style="34" customWidth="1"/>
    <col min="10764" max="10768" width="10" style="34" customWidth="1"/>
    <col min="10769" max="11016" width="8.85546875" style="34"/>
    <col min="11017" max="11017" width="10" style="34" customWidth="1"/>
    <col min="11018" max="11018" width="16.5703125" style="34" customWidth="1"/>
    <col min="11019" max="11019" width="29" style="34" customWidth="1"/>
    <col min="11020" max="11024" width="10" style="34" customWidth="1"/>
    <col min="11025" max="11272" width="8.85546875" style="34"/>
    <col min="11273" max="11273" width="10" style="34" customWidth="1"/>
    <col min="11274" max="11274" width="16.5703125" style="34" customWidth="1"/>
    <col min="11275" max="11275" width="29" style="34" customWidth="1"/>
    <col min="11276" max="11280" width="10" style="34" customWidth="1"/>
    <col min="11281" max="11528" width="8.85546875" style="34"/>
    <col min="11529" max="11529" width="10" style="34" customWidth="1"/>
    <col min="11530" max="11530" width="16.5703125" style="34" customWidth="1"/>
    <col min="11531" max="11531" width="29" style="34" customWidth="1"/>
    <col min="11532" max="11536" width="10" style="34" customWidth="1"/>
    <col min="11537" max="11784" width="8.85546875" style="34"/>
    <col min="11785" max="11785" width="10" style="34" customWidth="1"/>
    <col min="11786" max="11786" width="16.5703125" style="34" customWidth="1"/>
    <col min="11787" max="11787" width="29" style="34" customWidth="1"/>
    <col min="11788" max="11792" width="10" style="34" customWidth="1"/>
    <col min="11793" max="12040" width="8.85546875" style="34"/>
    <col min="12041" max="12041" width="10" style="34" customWidth="1"/>
    <col min="12042" max="12042" width="16.5703125" style="34" customWidth="1"/>
    <col min="12043" max="12043" width="29" style="34" customWidth="1"/>
    <col min="12044" max="12048" width="10" style="34" customWidth="1"/>
    <col min="12049" max="12296" width="8.85546875" style="34"/>
    <col min="12297" max="12297" width="10" style="34" customWidth="1"/>
    <col min="12298" max="12298" width="16.5703125" style="34" customWidth="1"/>
    <col min="12299" max="12299" width="29" style="34" customWidth="1"/>
    <col min="12300" max="12304" width="10" style="34" customWidth="1"/>
    <col min="12305" max="12552" width="8.85546875" style="34"/>
    <col min="12553" max="12553" width="10" style="34" customWidth="1"/>
    <col min="12554" max="12554" width="16.5703125" style="34" customWidth="1"/>
    <col min="12555" max="12555" width="29" style="34" customWidth="1"/>
    <col min="12556" max="12560" width="10" style="34" customWidth="1"/>
    <col min="12561" max="12808" width="8.85546875" style="34"/>
    <col min="12809" max="12809" width="10" style="34" customWidth="1"/>
    <col min="12810" max="12810" width="16.5703125" style="34" customWidth="1"/>
    <col min="12811" max="12811" width="29" style="34" customWidth="1"/>
    <col min="12812" max="12816" width="10" style="34" customWidth="1"/>
    <col min="12817" max="13064" width="8.85546875" style="34"/>
    <col min="13065" max="13065" width="10" style="34" customWidth="1"/>
    <col min="13066" max="13066" width="16.5703125" style="34" customWidth="1"/>
    <col min="13067" max="13067" width="29" style="34" customWidth="1"/>
    <col min="13068" max="13072" width="10" style="34" customWidth="1"/>
    <col min="13073" max="13320" width="8.85546875" style="34"/>
    <col min="13321" max="13321" width="10" style="34" customWidth="1"/>
    <col min="13322" max="13322" width="16.5703125" style="34" customWidth="1"/>
    <col min="13323" max="13323" width="29" style="34" customWidth="1"/>
    <col min="13324" max="13328" width="10" style="34" customWidth="1"/>
    <col min="13329" max="13576" width="8.85546875" style="34"/>
    <col min="13577" max="13577" width="10" style="34" customWidth="1"/>
    <col min="13578" max="13578" width="16.5703125" style="34" customWidth="1"/>
    <col min="13579" max="13579" width="29" style="34" customWidth="1"/>
    <col min="13580" max="13584" width="10" style="34" customWidth="1"/>
    <col min="13585" max="13832" width="8.85546875" style="34"/>
    <col min="13833" max="13833" width="10" style="34" customWidth="1"/>
    <col min="13834" max="13834" width="16.5703125" style="34" customWidth="1"/>
    <col min="13835" max="13835" width="29" style="34" customWidth="1"/>
    <col min="13836" max="13840" width="10" style="34" customWidth="1"/>
    <col min="13841" max="14088" width="8.85546875" style="34"/>
    <col min="14089" max="14089" width="10" style="34" customWidth="1"/>
    <col min="14090" max="14090" width="16.5703125" style="34" customWidth="1"/>
    <col min="14091" max="14091" width="29" style="34" customWidth="1"/>
    <col min="14092" max="14096" width="10" style="34" customWidth="1"/>
    <col min="14097" max="14344" width="8.85546875" style="34"/>
    <col min="14345" max="14345" width="10" style="34" customWidth="1"/>
    <col min="14346" max="14346" width="16.5703125" style="34" customWidth="1"/>
    <col min="14347" max="14347" width="29" style="34" customWidth="1"/>
    <col min="14348" max="14352" width="10" style="34" customWidth="1"/>
    <col min="14353" max="14600" width="8.85546875" style="34"/>
    <col min="14601" max="14601" width="10" style="34" customWidth="1"/>
    <col min="14602" max="14602" width="16.5703125" style="34" customWidth="1"/>
    <col min="14603" max="14603" width="29" style="34" customWidth="1"/>
    <col min="14604" max="14608" width="10" style="34" customWidth="1"/>
    <col min="14609" max="14856" width="8.85546875" style="34"/>
    <col min="14857" max="14857" width="10" style="34" customWidth="1"/>
    <col min="14858" max="14858" width="16.5703125" style="34" customWidth="1"/>
    <col min="14859" max="14859" width="29" style="34" customWidth="1"/>
    <col min="14860" max="14864" width="10" style="34" customWidth="1"/>
    <col min="14865" max="15112" width="8.85546875" style="34"/>
    <col min="15113" max="15113" width="10" style="34" customWidth="1"/>
    <col min="15114" max="15114" width="16.5703125" style="34" customWidth="1"/>
    <col min="15115" max="15115" width="29" style="34" customWidth="1"/>
    <col min="15116" max="15120" width="10" style="34" customWidth="1"/>
    <col min="15121" max="15368" width="8.85546875" style="34"/>
    <col min="15369" max="15369" width="10" style="34" customWidth="1"/>
    <col min="15370" max="15370" width="16.5703125" style="34" customWidth="1"/>
    <col min="15371" max="15371" width="29" style="34" customWidth="1"/>
    <col min="15372" max="15376" width="10" style="34" customWidth="1"/>
    <col min="15377" max="15624" width="8.85546875" style="34"/>
    <col min="15625" max="15625" width="10" style="34" customWidth="1"/>
    <col min="15626" max="15626" width="16.5703125" style="34" customWidth="1"/>
    <col min="15627" max="15627" width="29" style="34" customWidth="1"/>
    <col min="15628" max="15632" width="10" style="34" customWidth="1"/>
    <col min="15633" max="15880" width="8.85546875" style="34"/>
    <col min="15881" max="15881" width="10" style="34" customWidth="1"/>
    <col min="15882" max="15882" width="16.5703125" style="34" customWidth="1"/>
    <col min="15883" max="15883" width="29" style="34" customWidth="1"/>
    <col min="15884" max="15888" width="10" style="34" customWidth="1"/>
    <col min="15889" max="16136" width="8.85546875" style="34"/>
    <col min="16137" max="16137" width="10" style="34" customWidth="1"/>
    <col min="16138" max="16138" width="16.5703125" style="34" customWidth="1"/>
    <col min="16139" max="16139" width="29" style="34" customWidth="1"/>
    <col min="16140" max="16144" width="10" style="34" customWidth="1"/>
    <col min="16145" max="16383" width="8.85546875" style="34"/>
    <col min="16384" max="16384" width="8.85546875" style="34" customWidth="1"/>
  </cols>
  <sheetData>
    <row r="1" spans="1:20" ht="27.75" customHeight="1" x14ac:dyDescent="0.25">
      <c r="B1" s="269" t="s">
        <v>1814</v>
      </c>
      <c r="C1" s="35"/>
      <c r="S1" s="4" t="s">
        <v>1671</v>
      </c>
      <c r="T1" s="52">
        <v>45808</v>
      </c>
    </row>
    <row r="2" spans="1:20" ht="9.75" customHeight="1" x14ac:dyDescent="0.25"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25.5" x14ac:dyDescent="0.25">
      <c r="B3" s="54" t="s">
        <v>0</v>
      </c>
      <c r="C3" s="56" t="s">
        <v>1</v>
      </c>
      <c r="D3" s="264" t="s">
        <v>919</v>
      </c>
      <c r="E3" s="264"/>
      <c r="F3" s="55" t="s">
        <v>920</v>
      </c>
      <c r="G3" s="57" t="s">
        <v>8</v>
      </c>
      <c r="H3" s="57" t="s">
        <v>8</v>
      </c>
      <c r="I3" s="57" t="s">
        <v>8</v>
      </c>
      <c r="J3" s="57" t="s">
        <v>8</v>
      </c>
      <c r="K3" s="79" t="s">
        <v>8</v>
      </c>
      <c r="L3" s="79" t="s">
        <v>1615</v>
      </c>
      <c r="M3" s="104" t="s">
        <v>1749</v>
      </c>
      <c r="N3" s="102" t="s">
        <v>1761</v>
      </c>
      <c r="O3" s="56" t="s">
        <v>4</v>
      </c>
      <c r="P3" s="79" t="s">
        <v>1609</v>
      </c>
      <c r="Q3" s="79" t="s">
        <v>1611</v>
      </c>
      <c r="R3" s="79" t="s">
        <v>1613</v>
      </c>
      <c r="S3" s="57" t="s">
        <v>1614</v>
      </c>
      <c r="T3" s="57" t="s">
        <v>1617</v>
      </c>
    </row>
    <row r="4" spans="1:20" ht="27" customHeight="1" x14ac:dyDescent="0.25">
      <c r="B4" s="58"/>
      <c r="C4" s="62" t="s">
        <v>5</v>
      </c>
      <c r="D4" s="59"/>
      <c r="E4" s="60"/>
      <c r="F4" s="61"/>
      <c r="G4" s="63" t="s">
        <v>1605</v>
      </c>
      <c r="H4" s="63" t="s">
        <v>1759</v>
      </c>
      <c r="I4" s="63" t="s">
        <v>1606</v>
      </c>
      <c r="J4" s="63" t="s">
        <v>1757</v>
      </c>
      <c r="K4" s="65" t="s">
        <v>1758</v>
      </c>
      <c r="L4" s="66" t="s">
        <v>1763</v>
      </c>
      <c r="M4" s="101" t="s">
        <v>1805</v>
      </c>
      <c r="N4" s="103" t="s">
        <v>1762</v>
      </c>
      <c r="O4" s="62"/>
      <c r="P4" s="65" t="s">
        <v>1610</v>
      </c>
      <c r="Q4" s="65" t="s">
        <v>1612</v>
      </c>
      <c r="R4" s="65"/>
      <c r="S4" s="63"/>
      <c r="T4" s="63"/>
    </row>
    <row r="5" spans="1:20" ht="18" customHeight="1" x14ac:dyDescent="0.25">
      <c r="A5" s="34">
        <v>1</v>
      </c>
      <c r="B5" s="218" t="s">
        <v>921</v>
      </c>
      <c r="C5" s="218" t="s">
        <v>1697</v>
      </c>
      <c r="D5" s="219" t="s">
        <v>922</v>
      </c>
      <c r="E5" s="219" t="s">
        <v>923</v>
      </c>
      <c r="F5" s="220">
        <v>1961</v>
      </c>
      <c r="H5" s="221"/>
      <c r="I5" s="221"/>
      <c r="J5" s="221">
        <v>1</v>
      </c>
      <c r="K5" s="221"/>
      <c r="L5" s="222">
        <f>SUM(G5:K5)</f>
        <v>1</v>
      </c>
      <c r="M5" s="222">
        <v>1</v>
      </c>
      <c r="N5" s="221">
        <v>7</v>
      </c>
      <c r="O5" s="222" t="s">
        <v>924</v>
      </c>
      <c r="P5" s="222" t="s">
        <v>924</v>
      </c>
      <c r="Q5" s="222" t="s">
        <v>924</v>
      </c>
      <c r="R5" s="222"/>
      <c r="S5" s="222"/>
      <c r="T5" s="222"/>
    </row>
    <row r="6" spans="1:20" ht="22.5" x14ac:dyDescent="0.2">
      <c r="A6" s="34">
        <f t="shared" ref="A6:A51" si="0">1+A5</f>
        <v>2</v>
      </c>
      <c r="B6" s="223" t="s">
        <v>925</v>
      </c>
      <c r="C6" s="223">
        <v>6020</v>
      </c>
      <c r="D6" s="224" t="s">
        <v>922</v>
      </c>
      <c r="E6" s="224" t="s">
        <v>926</v>
      </c>
      <c r="F6" s="225">
        <v>1964</v>
      </c>
      <c r="G6" s="197">
        <v>13</v>
      </c>
      <c r="H6" s="197"/>
      <c r="I6" s="197"/>
      <c r="J6" s="197"/>
      <c r="K6" s="197"/>
      <c r="L6" s="198">
        <f t="shared" ref="L6:L51" si="1">SUM(G6:K6)</f>
        <v>13</v>
      </c>
      <c r="M6" s="198">
        <v>7</v>
      </c>
      <c r="N6" s="197"/>
      <c r="O6" s="197">
        <v>1</v>
      </c>
      <c r="P6" s="197">
        <v>3</v>
      </c>
      <c r="Q6" s="197">
        <v>1</v>
      </c>
      <c r="R6" s="197"/>
      <c r="S6" s="197"/>
      <c r="T6" s="261" t="s">
        <v>1808</v>
      </c>
    </row>
    <row r="7" spans="1:20" ht="22.5" x14ac:dyDescent="0.2">
      <c r="A7" s="34">
        <f t="shared" si="0"/>
        <v>3</v>
      </c>
      <c r="B7" s="223" t="s">
        <v>927</v>
      </c>
      <c r="C7" s="223">
        <v>6021</v>
      </c>
      <c r="D7" s="224" t="s">
        <v>922</v>
      </c>
      <c r="E7" s="224" t="s">
        <v>928</v>
      </c>
      <c r="F7" s="225">
        <v>1964</v>
      </c>
      <c r="G7" s="197">
        <v>13</v>
      </c>
      <c r="H7" s="197"/>
      <c r="I7" s="197"/>
      <c r="J7" s="197"/>
      <c r="K7" s="197"/>
      <c r="L7" s="198">
        <f t="shared" si="1"/>
        <v>13</v>
      </c>
      <c r="M7" s="198">
        <v>8</v>
      </c>
      <c r="N7" s="197"/>
      <c r="O7" s="197">
        <v>2</v>
      </c>
      <c r="P7" s="198" t="s">
        <v>924</v>
      </c>
      <c r="Q7" s="197">
        <v>2</v>
      </c>
      <c r="R7" s="197"/>
      <c r="S7" s="197"/>
      <c r="T7" s="261" t="s">
        <v>1808</v>
      </c>
    </row>
    <row r="8" spans="1:20" ht="22.5" x14ac:dyDescent="0.2">
      <c r="A8" s="34">
        <f t="shared" si="0"/>
        <v>4</v>
      </c>
      <c r="B8" s="223" t="s">
        <v>929</v>
      </c>
      <c r="C8" s="223">
        <v>6022</v>
      </c>
      <c r="D8" s="224" t="s">
        <v>922</v>
      </c>
      <c r="E8" s="224" t="s">
        <v>930</v>
      </c>
      <c r="F8" s="225">
        <v>1966</v>
      </c>
      <c r="G8" s="197">
        <v>12</v>
      </c>
      <c r="H8" s="197"/>
      <c r="I8" s="197"/>
      <c r="J8" s="197"/>
      <c r="K8" s="197"/>
      <c r="L8" s="198">
        <f t="shared" si="1"/>
        <v>12</v>
      </c>
      <c r="M8" s="198">
        <v>5</v>
      </c>
      <c r="N8" s="197"/>
      <c r="O8" s="197">
        <v>1</v>
      </c>
      <c r="P8" s="198" t="s">
        <v>924</v>
      </c>
      <c r="Q8" s="197">
        <v>3</v>
      </c>
      <c r="R8" s="197"/>
      <c r="S8" s="197"/>
      <c r="T8" s="261" t="s">
        <v>1808</v>
      </c>
    </row>
    <row r="9" spans="1:20" ht="18" customHeight="1" x14ac:dyDescent="0.25">
      <c r="A9" s="34">
        <f t="shared" si="0"/>
        <v>5</v>
      </c>
      <c r="B9" s="223" t="s">
        <v>931</v>
      </c>
      <c r="C9" s="223">
        <v>6024</v>
      </c>
      <c r="D9" s="224" t="s">
        <v>922</v>
      </c>
      <c r="E9" s="224" t="s">
        <v>932</v>
      </c>
      <c r="F9" s="225">
        <v>1972</v>
      </c>
      <c r="G9" s="197">
        <v>6</v>
      </c>
      <c r="H9" s="197"/>
      <c r="I9" s="197"/>
      <c r="J9" s="197"/>
      <c r="K9" s="197"/>
      <c r="L9" s="198">
        <f t="shared" si="1"/>
        <v>6</v>
      </c>
      <c r="M9" s="198">
        <v>1</v>
      </c>
      <c r="N9" s="197"/>
      <c r="O9" s="197">
        <v>9</v>
      </c>
      <c r="P9" s="198" t="s">
        <v>924</v>
      </c>
      <c r="Q9" s="198" t="s">
        <v>924</v>
      </c>
      <c r="R9" s="198"/>
      <c r="S9" s="198"/>
      <c r="T9" s="198"/>
    </row>
    <row r="10" spans="1:20" ht="18" customHeight="1" x14ac:dyDescent="0.25">
      <c r="A10" s="34">
        <f t="shared" si="0"/>
        <v>6</v>
      </c>
      <c r="B10" s="223" t="s">
        <v>933</v>
      </c>
      <c r="C10" s="223">
        <v>6025</v>
      </c>
      <c r="D10" s="224" t="s">
        <v>922</v>
      </c>
      <c r="E10" s="224" t="s">
        <v>934</v>
      </c>
      <c r="F10" s="225">
        <v>1971</v>
      </c>
      <c r="H10" s="197"/>
      <c r="I10" s="197"/>
      <c r="J10" s="197">
        <v>2</v>
      </c>
      <c r="K10" s="197"/>
      <c r="L10" s="198">
        <f t="shared" si="1"/>
        <v>2</v>
      </c>
      <c r="M10" s="198"/>
      <c r="N10" s="197">
        <v>10</v>
      </c>
      <c r="O10" s="198" t="s">
        <v>924</v>
      </c>
      <c r="P10" s="198" t="s">
        <v>924</v>
      </c>
      <c r="Q10" s="198" t="s">
        <v>924</v>
      </c>
      <c r="R10" s="198"/>
      <c r="S10" s="198"/>
      <c r="T10" s="198"/>
    </row>
    <row r="11" spans="1:20" ht="18" customHeight="1" x14ac:dyDescent="0.25">
      <c r="A11" s="34">
        <f t="shared" si="0"/>
        <v>7</v>
      </c>
      <c r="B11" s="223" t="s">
        <v>935</v>
      </c>
      <c r="C11" s="223">
        <v>6030</v>
      </c>
      <c r="D11" s="224" t="s">
        <v>922</v>
      </c>
      <c r="E11" s="224" t="s">
        <v>936</v>
      </c>
      <c r="F11" s="225">
        <v>1970</v>
      </c>
      <c r="G11" s="197">
        <v>8</v>
      </c>
      <c r="H11" s="197"/>
      <c r="I11" s="197"/>
      <c r="J11" s="197"/>
      <c r="K11" s="197"/>
      <c r="L11" s="198">
        <f t="shared" si="1"/>
        <v>8</v>
      </c>
      <c r="M11" s="198">
        <v>1</v>
      </c>
      <c r="N11" s="197"/>
      <c r="O11" s="198" t="s">
        <v>924</v>
      </c>
      <c r="P11" s="198" t="s">
        <v>924</v>
      </c>
      <c r="Q11" s="198" t="s">
        <v>924</v>
      </c>
      <c r="R11" s="198"/>
      <c r="S11" s="198"/>
      <c r="T11" s="198"/>
    </row>
    <row r="12" spans="1:20" ht="18" customHeight="1" x14ac:dyDescent="0.25">
      <c r="A12" s="34">
        <f t="shared" si="0"/>
        <v>8</v>
      </c>
      <c r="B12" s="223" t="s">
        <v>937</v>
      </c>
      <c r="C12" s="223">
        <v>6031</v>
      </c>
      <c r="D12" s="224" t="s">
        <v>922</v>
      </c>
      <c r="E12" s="224" t="s">
        <v>938</v>
      </c>
      <c r="F12" s="225">
        <v>1970</v>
      </c>
      <c r="G12" s="197">
        <v>8</v>
      </c>
      <c r="H12" s="197"/>
      <c r="I12" s="197"/>
      <c r="J12" s="197"/>
      <c r="K12" s="197"/>
      <c r="L12" s="198">
        <f t="shared" si="1"/>
        <v>8</v>
      </c>
      <c r="M12" s="198">
        <v>4</v>
      </c>
      <c r="N12" s="197"/>
      <c r="O12" s="198" t="s">
        <v>924</v>
      </c>
      <c r="P12" s="198" t="s">
        <v>924</v>
      </c>
      <c r="Q12" s="198" t="s">
        <v>924</v>
      </c>
      <c r="R12" s="198"/>
      <c r="S12" s="198"/>
      <c r="T12" s="198"/>
    </row>
    <row r="13" spans="1:20" ht="18" customHeight="1" x14ac:dyDescent="0.25">
      <c r="A13" s="34">
        <f t="shared" si="0"/>
        <v>9</v>
      </c>
      <c r="B13" s="223" t="s">
        <v>939</v>
      </c>
      <c r="C13" s="223">
        <v>6032</v>
      </c>
      <c r="D13" s="224" t="s">
        <v>922</v>
      </c>
      <c r="E13" s="224" t="s">
        <v>940</v>
      </c>
      <c r="F13" s="225">
        <v>1970</v>
      </c>
      <c r="G13" s="197">
        <v>12</v>
      </c>
      <c r="H13" s="197"/>
      <c r="I13" s="197"/>
      <c r="J13" s="197"/>
      <c r="K13" s="197"/>
      <c r="L13" s="198">
        <f t="shared" si="1"/>
        <v>12</v>
      </c>
      <c r="M13" s="198">
        <v>2</v>
      </c>
      <c r="N13" s="197"/>
      <c r="O13" s="198" t="s">
        <v>924</v>
      </c>
      <c r="P13" s="198" t="s">
        <v>924</v>
      </c>
      <c r="Q13" s="198" t="s">
        <v>924</v>
      </c>
      <c r="R13" s="198"/>
      <c r="S13" s="198"/>
      <c r="T13" s="198"/>
    </row>
    <row r="14" spans="1:20" ht="18" customHeight="1" x14ac:dyDescent="0.25">
      <c r="A14" s="34">
        <f t="shared" si="0"/>
        <v>10</v>
      </c>
      <c r="B14" s="223" t="s">
        <v>941</v>
      </c>
      <c r="C14" s="223">
        <v>6033</v>
      </c>
      <c r="D14" s="224" t="s">
        <v>922</v>
      </c>
      <c r="E14" s="224" t="s">
        <v>942</v>
      </c>
      <c r="F14" s="225">
        <v>1974</v>
      </c>
      <c r="G14" s="197">
        <v>10</v>
      </c>
      <c r="H14" s="197"/>
      <c r="I14" s="197"/>
      <c r="J14" s="197">
        <v>8</v>
      </c>
      <c r="K14" s="197"/>
      <c r="L14" s="198">
        <f t="shared" si="1"/>
        <v>18</v>
      </c>
      <c r="M14" s="198">
        <v>6</v>
      </c>
      <c r="N14" s="197"/>
      <c r="O14" s="197">
        <v>18</v>
      </c>
      <c r="P14" s="198" t="s">
        <v>924</v>
      </c>
      <c r="Q14" s="198" t="s">
        <v>924</v>
      </c>
      <c r="R14" s="198"/>
      <c r="S14" s="198"/>
      <c r="T14" s="198"/>
    </row>
    <row r="15" spans="1:20" ht="18" customHeight="1" x14ac:dyDescent="0.25">
      <c r="A15" s="34">
        <f t="shared" si="0"/>
        <v>11</v>
      </c>
      <c r="B15" s="223" t="s">
        <v>943</v>
      </c>
      <c r="C15" s="223">
        <v>6034</v>
      </c>
      <c r="D15" s="224" t="s">
        <v>922</v>
      </c>
      <c r="E15" s="224" t="s">
        <v>944</v>
      </c>
      <c r="F15" s="225">
        <v>2006</v>
      </c>
      <c r="H15" s="197"/>
      <c r="I15" s="197"/>
      <c r="J15" s="197">
        <v>12</v>
      </c>
      <c r="K15" s="197"/>
      <c r="L15" s="198">
        <f t="shared" si="1"/>
        <v>12</v>
      </c>
      <c r="M15" s="198">
        <v>2</v>
      </c>
      <c r="N15" s="197"/>
      <c r="O15" s="197">
        <v>12</v>
      </c>
      <c r="P15" s="198" t="s">
        <v>924</v>
      </c>
      <c r="Q15" s="198" t="s">
        <v>924</v>
      </c>
      <c r="R15" s="198"/>
      <c r="S15" s="198"/>
      <c r="T15" s="198"/>
    </row>
    <row r="16" spans="1:20" ht="18" customHeight="1" x14ac:dyDescent="0.25">
      <c r="A16" s="34">
        <f t="shared" si="0"/>
        <v>12</v>
      </c>
      <c r="B16" s="223" t="s">
        <v>945</v>
      </c>
      <c r="C16" s="223" t="s">
        <v>1698</v>
      </c>
      <c r="D16" s="224" t="s">
        <v>922</v>
      </c>
      <c r="E16" s="224" t="s">
        <v>946</v>
      </c>
      <c r="F16" s="225">
        <v>1972</v>
      </c>
      <c r="G16" s="197">
        <v>5</v>
      </c>
      <c r="H16" s="197"/>
      <c r="I16" s="197"/>
      <c r="J16" s="197">
        <v>13</v>
      </c>
      <c r="K16" s="197"/>
      <c r="L16" s="198">
        <f t="shared" si="1"/>
        <v>18</v>
      </c>
      <c r="M16" s="198">
        <v>5</v>
      </c>
      <c r="N16" s="197">
        <v>15</v>
      </c>
      <c r="O16" s="197">
        <v>10</v>
      </c>
      <c r="P16" s="197">
        <v>7</v>
      </c>
      <c r="Q16" s="198" t="s">
        <v>924</v>
      </c>
      <c r="R16" s="198"/>
      <c r="S16" s="198"/>
      <c r="T16" s="198"/>
    </row>
    <row r="17" spans="1:20" ht="18" customHeight="1" x14ac:dyDescent="0.25">
      <c r="A17" s="34">
        <f t="shared" si="0"/>
        <v>13</v>
      </c>
      <c r="B17" s="223" t="s">
        <v>947</v>
      </c>
      <c r="C17" s="223">
        <v>6048</v>
      </c>
      <c r="D17" s="224" t="s">
        <v>922</v>
      </c>
      <c r="E17" s="224" t="s">
        <v>948</v>
      </c>
      <c r="F17" s="225">
        <v>1978</v>
      </c>
      <c r="G17" s="197">
        <v>12</v>
      </c>
      <c r="H17" s="197"/>
      <c r="I17" s="197"/>
      <c r="J17" s="197"/>
      <c r="K17" s="197"/>
      <c r="L17" s="198">
        <f t="shared" si="1"/>
        <v>12</v>
      </c>
      <c r="M17" s="198">
        <v>2</v>
      </c>
      <c r="N17" s="197"/>
      <c r="O17" s="197">
        <v>12</v>
      </c>
      <c r="P17" s="198" t="s">
        <v>924</v>
      </c>
      <c r="Q17" s="198" t="s">
        <v>924</v>
      </c>
      <c r="R17" s="198"/>
      <c r="S17" s="198"/>
      <c r="T17" s="198"/>
    </row>
    <row r="18" spans="1:20" ht="18" customHeight="1" x14ac:dyDescent="0.25">
      <c r="A18" s="34">
        <f t="shared" si="0"/>
        <v>14</v>
      </c>
      <c r="B18" s="223" t="s">
        <v>949</v>
      </c>
      <c r="C18" s="223">
        <v>6049</v>
      </c>
      <c r="D18" s="224" t="s">
        <v>922</v>
      </c>
      <c r="E18" s="224" t="s">
        <v>950</v>
      </c>
      <c r="F18" s="225">
        <v>1978</v>
      </c>
      <c r="G18" s="197">
        <v>19</v>
      </c>
      <c r="H18" s="197"/>
      <c r="I18" s="197"/>
      <c r="J18" s="197"/>
      <c r="K18" s="197"/>
      <c r="L18" s="198">
        <f t="shared" si="1"/>
        <v>19</v>
      </c>
      <c r="M18" s="198">
        <v>2</v>
      </c>
      <c r="N18" s="197"/>
      <c r="O18" s="197">
        <v>17</v>
      </c>
      <c r="P18" s="198" t="s">
        <v>924</v>
      </c>
      <c r="Q18" s="198" t="s">
        <v>924</v>
      </c>
      <c r="R18" s="198"/>
      <c r="S18" s="198"/>
      <c r="T18" s="198"/>
    </row>
    <row r="19" spans="1:20" ht="18" customHeight="1" x14ac:dyDescent="0.25">
      <c r="A19" s="34">
        <f t="shared" si="0"/>
        <v>15</v>
      </c>
      <c r="B19" s="223" t="s">
        <v>951</v>
      </c>
      <c r="C19" s="223">
        <v>6050</v>
      </c>
      <c r="D19" s="224" t="s">
        <v>922</v>
      </c>
      <c r="E19" s="224" t="s">
        <v>952</v>
      </c>
      <c r="F19" s="225">
        <v>1979</v>
      </c>
      <c r="G19" s="197">
        <v>28</v>
      </c>
      <c r="H19" s="197"/>
      <c r="I19" s="197"/>
      <c r="J19" s="197"/>
      <c r="K19" s="197"/>
      <c r="L19" s="198">
        <f t="shared" si="1"/>
        <v>28</v>
      </c>
      <c r="M19" s="198">
        <v>5</v>
      </c>
      <c r="N19" s="197"/>
      <c r="O19" s="197">
        <v>20</v>
      </c>
      <c r="P19" s="198" t="s">
        <v>924</v>
      </c>
      <c r="Q19" s="198" t="s">
        <v>924</v>
      </c>
      <c r="R19" s="198"/>
      <c r="S19" s="198"/>
      <c r="T19" s="198"/>
    </row>
    <row r="20" spans="1:20" ht="18" customHeight="1" x14ac:dyDescent="0.25">
      <c r="A20" s="34">
        <f t="shared" si="0"/>
        <v>16</v>
      </c>
      <c r="B20" s="223" t="s">
        <v>953</v>
      </c>
      <c r="C20" s="223">
        <v>6051</v>
      </c>
      <c r="D20" s="224" t="s">
        <v>922</v>
      </c>
      <c r="E20" s="224" t="s">
        <v>954</v>
      </c>
      <c r="F20" s="225">
        <v>1998</v>
      </c>
      <c r="G20" s="197">
        <v>10</v>
      </c>
      <c r="H20" s="197"/>
      <c r="I20" s="197"/>
      <c r="J20" s="197"/>
      <c r="K20" s="197"/>
      <c r="L20" s="198">
        <f t="shared" si="1"/>
        <v>10</v>
      </c>
      <c r="M20" s="198"/>
      <c r="N20" s="197"/>
      <c r="O20" s="197">
        <v>10</v>
      </c>
      <c r="P20" s="198" t="s">
        <v>924</v>
      </c>
      <c r="Q20" s="198" t="s">
        <v>924</v>
      </c>
      <c r="R20" s="198"/>
      <c r="S20" s="198"/>
      <c r="T20" s="198"/>
    </row>
    <row r="21" spans="1:20" ht="18" customHeight="1" x14ac:dyDescent="0.25">
      <c r="A21" s="34">
        <f t="shared" si="0"/>
        <v>17</v>
      </c>
      <c r="B21" s="223" t="s">
        <v>955</v>
      </c>
      <c r="C21" s="223">
        <v>6052</v>
      </c>
      <c r="D21" s="224" t="s">
        <v>922</v>
      </c>
      <c r="E21" s="224" t="s">
        <v>956</v>
      </c>
      <c r="F21" s="225">
        <v>1998</v>
      </c>
      <c r="G21" s="197">
        <v>10</v>
      </c>
      <c r="H21" s="197"/>
      <c r="I21" s="197"/>
      <c r="J21" s="197"/>
      <c r="K21" s="197"/>
      <c r="L21" s="198">
        <f t="shared" si="1"/>
        <v>10</v>
      </c>
      <c r="M21" s="198">
        <v>2</v>
      </c>
      <c r="N21" s="197"/>
      <c r="O21" s="197">
        <v>10</v>
      </c>
      <c r="P21" s="198" t="s">
        <v>924</v>
      </c>
      <c r="Q21" s="198" t="s">
        <v>924</v>
      </c>
      <c r="R21" s="198"/>
      <c r="S21" s="198"/>
      <c r="T21" s="198"/>
    </row>
    <row r="22" spans="1:20" ht="18" customHeight="1" x14ac:dyDescent="0.25">
      <c r="A22" s="34">
        <f t="shared" si="0"/>
        <v>18</v>
      </c>
      <c r="B22" s="223" t="s">
        <v>957</v>
      </c>
      <c r="C22" s="223">
        <v>6053</v>
      </c>
      <c r="D22" s="224" t="s">
        <v>922</v>
      </c>
      <c r="E22" s="224" t="s">
        <v>958</v>
      </c>
      <c r="F22" s="225">
        <v>2009</v>
      </c>
      <c r="G22" s="197">
        <v>18</v>
      </c>
      <c r="H22" s="197"/>
      <c r="I22" s="197"/>
      <c r="J22" s="197"/>
      <c r="K22" s="197"/>
      <c r="L22" s="198">
        <f t="shared" si="1"/>
        <v>18</v>
      </c>
      <c r="M22" s="198"/>
      <c r="N22" s="197"/>
      <c r="O22" s="197">
        <v>18</v>
      </c>
      <c r="P22" s="198" t="s">
        <v>924</v>
      </c>
      <c r="Q22" s="197"/>
      <c r="R22" s="197">
        <v>1</v>
      </c>
      <c r="S22" s="197"/>
      <c r="T22" s="197" t="s">
        <v>1634</v>
      </c>
    </row>
    <row r="23" spans="1:20" ht="18" customHeight="1" x14ac:dyDescent="0.25">
      <c r="A23" s="34">
        <f t="shared" si="0"/>
        <v>19</v>
      </c>
      <c r="B23" s="223" t="s">
        <v>959</v>
      </c>
      <c r="C23" s="223">
        <v>6054</v>
      </c>
      <c r="D23" s="224" t="s">
        <v>922</v>
      </c>
      <c r="E23" s="224" t="s">
        <v>960</v>
      </c>
      <c r="F23" s="225">
        <v>1979</v>
      </c>
      <c r="G23" s="197">
        <v>30</v>
      </c>
      <c r="H23" s="197"/>
      <c r="I23" s="197"/>
      <c r="J23" s="197"/>
      <c r="K23" s="197"/>
      <c r="L23" s="198">
        <f t="shared" si="1"/>
        <v>30</v>
      </c>
      <c r="M23" s="198">
        <v>3</v>
      </c>
      <c r="N23" s="197"/>
      <c r="O23" s="197">
        <v>30</v>
      </c>
      <c r="P23" s="198" t="s">
        <v>924</v>
      </c>
      <c r="Q23" s="198" t="s">
        <v>924</v>
      </c>
      <c r="R23" s="198"/>
      <c r="S23" s="198"/>
      <c r="T23" s="198"/>
    </row>
    <row r="24" spans="1:20" ht="18" customHeight="1" x14ac:dyDescent="0.25">
      <c r="A24" s="34">
        <f t="shared" si="0"/>
        <v>20</v>
      </c>
      <c r="B24" s="223" t="s">
        <v>961</v>
      </c>
      <c r="C24" s="223">
        <v>6055</v>
      </c>
      <c r="D24" s="224" t="s">
        <v>922</v>
      </c>
      <c r="E24" s="224" t="s">
        <v>962</v>
      </c>
      <c r="F24" s="225">
        <v>1979</v>
      </c>
      <c r="G24" s="197">
        <v>45</v>
      </c>
      <c r="H24" s="197"/>
      <c r="I24" s="197"/>
      <c r="J24" s="197"/>
      <c r="K24" s="197"/>
      <c r="L24" s="198">
        <f t="shared" si="1"/>
        <v>45</v>
      </c>
      <c r="M24" s="198">
        <v>7</v>
      </c>
      <c r="N24" s="197"/>
      <c r="O24" s="197">
        <v>45</v>
      </c>
      <c r="P24" s="198" t="s">
        <v>924</v>
      </c>
      <c r="Q24" s="198" t="s">
        <v>924</v>
      </c>
      <c r="R24" s="198"/>
      <c r="S24" s="198"/>
      <c r="T24" s="198"/>
    </row>
    <row r="25" spans="1:20" ht="18" customHeight="1" x14ac:dyDescent="0.25">
      <c r="A25" s="34">
        <f t="shared" si="0"/>
        <v>21</v>
      </c>
      <c r="B25" s="223" t="s">
        <v>963</v>
      </c>
      <c r="C25" s="223">
        <v>6056</v>
      </c>
      <c r="D25" s="224" t="s">
        <v>922</v>
      </c>
      <c r="E25" s="224" t="s">
        <v>964</v>
      </c>
      <c r="F25" s="225">
        <v>1974</v>
      </c>
      <c r="G25" s="197">
        <v>42</v>
      </c>
      <c r="H25" s="197"/>
      <c r="I25" s="197"/>
      <c r="J25" s="197">
        <v>21</v>
      </c>
      <c r="K25" s="197"/>
      <c r="L25" s="198">
        <f t="shared" si="1"/>
        <v>63</v>
      </c>
      <c r="M25" s="198">
        <v>15</v>
      </c>
      <c r="N25" s="197"/>
      <c r="O25" s="198" t="s">
        <v>924</v>
      </c>
      <c r="P25" s="198" t="s">
        <v>924</v>
      </c>
      <c r="Q25" s="198" t="s">
        <v>924</v>
      </c>
      <c r="R25" s="198"/>
      <c r="S25" s="198"/>
      <c r="T25" s="198"/>
    </row>
    <row r="26" spans="1:20" ht="18" customHeight="1" x14ac:dyDescent="0.25">
      <c r="A26" s="34">
        <f t="shared" si="0"/>
        <v>22</v>
      </c>
      <c r="B26" s="223" t="s">
        <v>965</v>
      </c>
      <c r="C26" s="223">
        <v>6057</v>
      </c>
      <c r="D26" s="224" t="s">
        <v>922</v>
      </c>
      <c r="E26" s="224" t="s">
        <v>966</v>
      </c>
      <c r="F26" s="225">
        <v>1974</v>
      </c>
      <c r="G26" s="197">
        <v>26</v>
      </c>
      <c r="H26" s="197"/>
      <c r="I26" s="197"/>
      <c r="J26" s="197">
        <v>22</v>
      </c>
      <c r="K26" s="197"/>
      <c r="L26" s="198">
        <f t="shared" si="1"/>
        <v>48</v>
      </c>
      <c r="M26" s="198">
        <v>15</v>
      </c>
      <c r="N26" s="197"/>
      <c r="O26" s="198" t="s">
        <v>924</v>
      </c>
      <c r="P26" s="198" t="s">
        <v>924</v>
      </c>
      <c r="Q26" s="198" t="s">
        <v>924</v>
      </c>
      <c r="R26" s="198"/>
      <c r="S26" s="198"/>
      <c r="T26" s="198"/>
    </row>
    <row r="27" spans="1:20" ht="18" customHeight="1" x14ac:dyDescent="0.25">
      <c r="A27" s="34">
        <f t="shared" si="0"/>
        <v>23</v>
      </c>
      <c r="B27" s="223" t="s">
        <v>967</v>
      </c>
      <c r="C27" s="223">
        <v>6058</v>
      </c>
      <c r="D27" s="224" t="s">
        <v>922</v>
      </c>
      <c r="E27" s="224" t="s">
        <v>968</v>
      </c>
      <c r="F27" s="225">
        <v>1900</v>
      </c>
      <c r="G27" s="197">
        <v>14</v>
      </c>
      <c r="H27" s="197"/>
      <c r="I27" s="197"/>
      <c r="J27" s="197"/>
      <c r="K27" s="197"/>
      <c r="L27" s="198">
        <f t="shared" si="1"/>
        <v>14</v>
      </c>
      <c r="M27" s="198"/>
      <c r="N27" s="197"/>
      <c r="O27" s="198" t="s">
        <v>924</v>
      </c>
      <c r="P27" s="198" t="s">
        <v>924</v>
      </c>
      <c r="Q27" s="198" t="s">
        <v>924</v>
      </c>
      <c r="R27" s="198"/>
      <c r="S27" s="198"/>
      <c r="T27" s="198"/>
    </row>
    <row r="28" spans="1:20" ht="18" customHeight="1" x14ac:dyDescent="0.25">
      <c r="A28" s="34">
        <f t="shared" si="0"/>
        <v>24</v>
      </c>
      <c r="B28" s="223" t="s">
        <v>969</v>
      </c>
      <c r="C28" s="223">
        <v>6059</v>
      </c>
      <c r="D28" s="224" t="s">
        <v>922</v>
      </c>
      <c r="E28" s="224" t="s">
        <v>970</v>
      </c>
      <c r="F28" s="225">
        <v>1900</v>
      </c>
      <c r="G28" s="197">
        <v>14</v>
      </c>
      <c r="H28" s="197"/>
      <c r="I28" s="197"/>
      <c r="J28" s="197"/>
      <c r="K28" s="197"/>
      <c r="L28" s="198">
        <f t="shared" si="1"/>
        <v>14</v>
      </c>
      <c r="M28" s="198">
        <v>3</v>
      </c>
      <c r="N28" s="197"/>
      <c r="O28" s="198" t="s">
        <v>924</v>
      </c>
      <c r="P28" s="198" t="s">
        <v>924</v>
      </c>
      <c r="Q28" s="198" t="s">
        <v>924</v>
      </c>
      <c r="R28" s="198"/>
      <c r="S28" s="198"/>
      <c r="T28" s="198"/>
    </row>
    <row r="29" spans="1:20" ht="18" customHeight="1" x14ac:dyDescent="0.25">
      <c r="A29" s="34">
        <f t="shared" si="0"/>
        <v>25</v>
      </c>
      <c r="B29" s="223" t="s">
        <v>971</v>
      </c>
      <c r="C29" s="223">
        <v>6060</v>
      </c>
      <c r="D29" s="224" t="s">
        <v>922</v>
      </c>
      <c r="E29" s="224" t="s">
        <v>972</v>
      </c>
      <c r="F29" s="225">
        <v>1900</v>
      </c>
      <c r="G29" s="197">
        <v>14</v>
      </c>
      <c r="H29" s="197"/>
      <c r="I29" s="197"/>
      <c r="J29" s="197"/>
      <c r="K29" s="197"/>
      <c r="L29" s="198">
        <f t="shared" si="1"/>
        <v>14</v>
      </c>
      <c r="M29" s="198"/>
      <c r="N29" s="197"/>
      <c r="O29" s="198" t="s">
        <v>924</v>
      </c>
      <c r="P29" s="198" t="s">
        <v>924</v>
      </c>
      <c r="Q29" s="198" t="s">
        <v>924</v>
      </c>
      <c r="R29" s="198"/>
      <c r="S29" s="198"/>
      <c r="T29" s="198"/>
    </row>
    <row r="30" spans="1:20" ht="18" customHeight="1" x14ac:dyDescent="0.25">
      <c r="A30" s="34">
        <f t="shared" si="0"/>
        <v>26</v>
      </c>
      <c r="B30" s="223" t="s">
        <v>973</v>
      </c>
      <c r="C30" s="223">
        <v>6061</v>
      </c>
      <c r="D30" s="224" t="s">
        <v>922</v>
      </c>
      <c r="E30" s="224" t="s">
        <v>968</v>
      </c>
      <c r="F30" s="225">
        <v>1980</v>
      </c>
      <c r="G30" s="198" t="s">
        <v>924</v>
      </c>
      <c r="H30" s="198"/>
      <c r="I30" s="197"/>
      <c r="J30" s="198"/>
      <c r="K30" s="198"/>
      <c r="L30" s="198">
        <f t="shared" si="1"/>
        <v>0</v>
      </c>
      <c r="M30" s="198"/>
      <c r="N30" s="198"/>
      <c r="O30" s="197">
        <v>12</v>
      </c>
      <c r="P30" s="198" t="s">
        <v>924</v>
      </c>
      <c r="Q30" s="198" t="s">
        <v>924</v>
      </c>
      <c r="R30" s="198"/>
      <c r="S30" s="198"/>
      <c r="T30" s="198"/>
    </row>
    <row r="31" spans="1:20" ht="18" customHeight="1" x14ac:dyDescent="0.25">
      <c r="A31" s="34">
        <f t="shared" si="0"/>
        <v>27</v>
      </c>
      <c r="B31" s="223" t="s">
        <v>974</v>
      </c>
      <c r="C31" s="223">
        <v>6062</v>
      </c>
      <c r="D31" s="224" t="s">
        <v>922</v>
      </c>
      <c r="E31" s="224" t="s">
        <v>975</v>
      </c>
      <c r="F31" s="225">
        <v>1980</v>
      </c>
      <c r="G31" s="198" t="s">
        <v>924</v>
      </c>
      <c r="H31" s="198"/>
      <c r="I31" s="197"/>
      <c r="J31" s="198"/>
      <c r="K31" s="198"/>
      <c r="L31" s="198">
        <f t="shared" si="1"/>
        <v>0</v>
      </c>
      <c r="M31" s="198"/>
      <c r="N31" s="198"/>
      <c r="O31" s="197">
        <v>24</v>
      </c>
      <c r="P31" s="198" t="s">
        <v>924</v>
      </c>
      <c r="Q31" s="198" t="s">
        <v>924</v>
      </c>
      <c r="R31" s="198"/>
      <c r="S31" s="198"/>
      <c r="T31" s="198"/>
    </row>
    <row r="32" spans="1:20" ht="18" customHeight="1" x14ac:dyDescent="0.25">
      <c r="A32" s="34">
        <f t="shared" si="0"/>
        <v>28</v>
      </c>
      <c r="B32" s="223" t="s">
        <v>976</v>
      </c>
      <c r="C32" s="223">
        <v>6069</v>
      </c>
      <c r="D32" s="224" t="s">
        <v>922</v>
      </c>
      <c r="E32" s="224" t="s">
        <v>977</v>
      </c>
      <c r="F32" s="225">
        <v>1975</v>
      </c>
      <c r="G32" s="197">
        <v>11</v>
      </c>
      <c r="H32" s="197"/>
      <c r="I32" s="197"/>
      <c r="J32" s="197">
        <v>10</v>
      </c>
      <c r="K32" s="197"/>
      <c r="L32" s="198">
        <f t="shared" si="1"/>
        <v>21</v>
      </c>
      <c r="M32" s="198">
        <v>7</v>
      </c>
      <c r="N32" s="197"/>
      <c r="O32" s="198" t="s">
        <v>924</v>
      </c>
      <c r="P32" s="198" t="s">
        <v>924</v>
      </c>
      <c r="Q32" s="198" t="s">
        <v>924</v>
      </c>
      <c r="R32" s="198"/>
      <c r="S32" s="198"/>
      <c r="T32" s="198"/>
    </row>
    <row r="33" spans="1:20" ht="18" customHeight="1" x14ac:dyDescent="0.25">
      <c r="A33" s="34">
        <f t="shared" si="0"/>
        <v>29</v>
      </c>
      <c r="B33" s="223" t="s">
        <v>978</v>
      </c>
      <c r="C33" s="223">
        <v>6070</v>
      </c>
      <c r="D33" s="224" t="s">
        <v>922</v>
      </c>
      <c r="E33" s="224" t="s">
        <v>979</v>
      </c>
      <c r="F33" s="225">
        <v>1979</v>
      </c>
      <c r="G33" s="197">
        <v>16</v>
      </c>
      <c r="H33" s="197"/>
      <c r="I33" s="197"/>
      <c r="J33" s="198"/>
      <c r="K33" s="197"/>
      <c r="L33" s="198">
        <f t="shared" si="1"/>
        <v>16</v>
      </c>
      <c r="M33" s="198"/>
      <c r="N33" s="197"/>
      <c r="O33" s="197">
        <v>10</v>
      </c>
      <c r="P33" s="198" t="s">
        <v>924</v>
      </c>
      <c r="Q33" s="198" t="s">
        <v>924</v>
      </c>
      <c r="R33" s="198"/>
      <c r="S33" s="198"/>
      <c r="T33" s="198"/>
    </row>
    <row r="34" spans="1:20" ht="18" customHeight="1" x14ac:dyDescent="0.25">
      <c r="A34" s="34">
        <f t="shared" si="0"/>
        <v>30</v>
      </c>
      <c r="B34" s="223" t="s">
        <v>980</v>
      </c>
      <c r="C34" s="223">
        <v>6071</v>
      </c>
      <c r="D34" s="224" t="s">
        <v>922</v>
      </c>
      <c r="E34" s="224" t="s">
        <v>981</v>
      </c>
      <c r="F34" s="225">
        <v>1979</v>
      </c>
      <c r="G34" s="197">
        <v>11</v>
      </c>
      <c r="H34" s="197"/>
      <c r="I34" s="197"/>
      <c r="J34" s="197"/>
      <c r="K34" s="197"/>
      <c r="L34" s="198">
        <f t="shared" si="1"/>
        <v>11</v>
      </c>
      <c r="M34" s="198">
        <v>2</v>
      </c>
      <c r="N34" s="197"/>
      <c r="O34" s="197">
        <v>16</v>
      </c>
      <c r="P34" s="198" t="s">
        <v>924</v>
      </c>
      <c r="Q34" s="198" t="s">
        <v>924</v>
      </c>
      <c r="R34" s="198"/>
      <c r="S34" s="198"/>
      <c r="T34" s="198"/>
    </row>
    <row r="35" spans="1:20" ht="18" customHeight="1" x14ac:dyDescent="0.25">
      <c r="A35" s="34">
        <f t="shared" si="0"/>
        <v>31</v>
      </c>
      <c r="B35" s="223" t="s">
        <v>982</v>
      </c>
      <c r="C35" s="223">
        <v>6072</v>
      </c>
      <c r="D35" s="224" t="s">
        <v>922</v>
      </c>
      <c r="E35" s="224" t="s">
        <v>983</v>
      </c>
      <c r="F35" s="225">
        <v>1982</v>
      </c>
      <c r="G35" s="197">
        <v>40</v>
      </c>
      <c r="H35" s="197"/>
      <c r="I35" s="197"/>
      <c r="J35" s="197"/>
      <c r="K35" s="197"/>
      <c r="L35" s="198">
        <f t="shared" si="1"/>
        <v>40</v>
      </c>
      <c r="M35" s="198">
        <v>9</v>
      </c>
      <c r="N35" s="197"/>
      <c r="O35" s="197">
        <v>40</v>
      </c>
      <c r="P35" s="198" t="s">
        <v>924</v>
      </c>
      <c r="Q35" s="198" t="s">
        <v>924</v>
      </c>
      <c r="R35" s="198"/>
      <c r="S35" s="198"/>
      <c r="T35" s="198"/>
    </row>
    <row r="36" spans="1:20" ht="18" customHeight="1" x14ac:dyDescent="0.25">
      <c r="A36" s="34">
        <f t="shared" si="0"/>
        <v>32</v>
      </c>
      <c r="B36" s="223" t="s">
        <v>984</v>
      </c>
      <c r="C36" s="223">
        <v>6073</v>
      </c>
      <c r="D36" s="224" t="s">
        <v>922</v>
      </c>
      <c r="E36" s="224" t="s">
        <v>985</v>
      </c>
      <c r="F36" s="225">
        <v>1984</v>
      </c>
      <c r="G36" s="197">
        <v>12</v>
      </c>
      <c r="H36" s="197"/>
      <c r="I36" s="197"/>
      <c r="J36" s="197"/>
      <c r="K36" s="197"/>
      <c r="L36" s="198">
        <f t="shared" si="1"/>
        <v>12</v>
      </c>
      <c r="M36" s="198">
        <v>2</v>
      </c>
      <c r="N36" s="197"/>
      <c r="O36" s="197">
        <v>12</v>
      </c>
      <c r="P36" s="198" t="s">
        <v>924</v>
      </c>
      <c r="Q36" s="198" t="s">
        <v>924</v>
      </c>
      <c r="R36" s="198"/>
      <c r="S36" s="198"/>
      <c r="T36" s="198"/>
    </row>
    <row r="37" spans="1:20" ht="18" customHeight="1" x14ac:dyDescent="0.25">
      <c r="A37" s="34">
        <f t="shared" si="0"/>
        <v>33</v>
      </c>
      <c r="B37" s="223" t="s">
        <v>986</v>
      </c>
      <c r="C37" s="223">
        <v>6074</v>
      </c>
      <c r="D37" s="224" t="s">
        <v>922</v>
      </c>
      <c r="E37" s="224" t="s">
        <v>987</v>
      </c>
      <c r="F37" s="225">
        <v>1985</v>
      </c>
      <c r="G37" s="197">
        <v>23</v>
      </c>
      <c r="H37" s="197"/>
      <c r="I37" s="197"/>
      <c r="J37" s="197"/>
      <c r="K37" s="197"/>
      <c r="L37" s="198">
        <f t="shared" si="1"/>
        <v>23</v>
      </c>
      <c r="M37" s="198">
        <v>2</v>
      </c>
      <c r="N37" s="197"/>
      <c r="O37" s="197">
        <v>23</v>
      </c>
      <c r="P37" s="198" t="s">
        <v>924</v>
      </c>
      <c r="Q37" s="198" t="s">
        <v>924</v>
      </c>
      <c r="R37" s="198"/>
      <c r="S37" s="198"/>
      <c r="T37" s="198"/>
    </row>
    <row r="38" spans="1:20" ht="18" customHeight="1" x14ac:dyDescent="0.25">
      <c r="A38" s="34">
        <f t="shared" si="0"/>
        <v>34</v>
      </c>
      <c r="B38" s="223" t="s">
        <v>988</v>
      </c>
      <c r="C38" s="223">
        <v>6075</v>
      </c>
      <c r="D38" s="224" t="s">
        <v>922</v>
      </c>
      <c r="E38" s="224" t="s">
        <v>989</v>
      </c>
      <c r="F38" s="225">
        <v>1985</v>
      </c>
      <c r="G38" s="197">
        <v>23</v>
      </c>
      <c r="H38" s="197"/>
      <c r="I38" s="197"/>
      <c r="J38" s="197"/>
      <c r="K38" s="197"/>
      <c r="L38" s="198">
        <f t="shared" si="1"/>
        <v>23</v>
      </c>
      <c r="M38" s="198">
        <v>3</v>
      </c>
      <c r="N38" s="197"/>
      <c r="O38" s="197">
        <v>23</v>
      </c>
      <c r="P38" s="198" t="s">
        <v>924</v>
      </c>
      <c r="Q38" s="198" t="s">
        <v>924</v>
      </c>
      <c r="R38" s="198"/>
      <c r="S38" s="198"/>
      <c r="T38" s="198"/>
    </row>
    <row r="39" spans="1:20" ht="18" customHeight="1" x14ac:dyDescent="0.25">
      <c r="A39" s="34">
        <f t="shared" si="0"/>
        <v>35</v>
      </c>
      <c r="B39" s="223" t="s">
        <v>990</v>
      </c>
      <c r="C39" s="223">
        <v>6076</v>
      </c>
      <c r="D39" s="224" t="s">
        <v>922</v>
      </c>
      <c r="E39" s="224" t="s">
        <v>991</v>
      </c>
      <c r="F39" s="225">
        <v>1900</v>
      </c>
      <c r="G39" s="198" t="s">
        <v>924</v>
      </c>
      <c r="H39" s="198"/>
      <c r="I39" s="198"/>
      <c r="J39" s="197"/>
      <c r="K39" s="198"/>
      <c r="L39" s="198">
        <f t="shared" si="1"/>
        <v>0</v>
      </c>
      <c r="M39" s="198"/>
      <c r="N39" s="197"/>
      <c r="O39" s="198" t="s">
        <v>924</v>
      </c>
      <c r="P39" s="198" t="s">
        <v>924</v>
      </c>
      <c r="Q39" s="197"/>
      <c r="R39" s="197">
        <v>1</v>
      </c>
      <c r="S39" s="197"/>
      <c r="T39" s="232" t="s">
        <v>1626</v>
      </c>
    </row>
    <row r="40" spans="1:20" ht="18" customHeight="1" x14ac:dyDescent="0.25">
      <c r="A40" s="34">
        <f t="shared" si="0"/>
        <v>36</v>
      </c>
      <c r="B40" s="223" t="s">
        <v>992</v>
      </c>
      <c r="C40" s="223">
        <v>6077</v>
      </c>
      <c r="D40" s="224" t="s">
        <v>922</v>
      </c>
      <c r="E40" s="224" t="s">
        <v>993</v>
      </c>
      <c r="F40" s="225">
        <v>1995</v>
      </c>
      <c r="G40" s="197">
        <v>12</v>
      </c>
      <c r="H40" s="197"/>
      <c r="I40" s="197"/>
      <c r="J40" s="197"/>
      <c r="K40" s="197"/>
      <c r="L40" s="198">
        <f t="shared" si="1"/>
        <v>12</v>
      </c>
      <c r="M40" s="198">
        <v>1</v>
      </c>
      <c r="N40" s="197"/>
      <c r="O40" s="197">
        <v>12</v>
      </c>
      <c r="P40" s="198" t="s">
        <v>924</v>
      </c>
      <c r="Q40" s="198" t="s">
        <v>924</v>
      </c>
      <c r="R40" s="198"/>
      <c r="S40" s="198"/>
      <c r="T40" s="198"/>
    </row>
    <row r="41" spans="1:20" ht="18" customHeight="1" x14ac:dyDescent="0.25">
      <c r="A41" s="34">
        <f t="shared" si="0"/>
        <v>37</v>
      </c>
      <c r="B41" s="223" t="s">
        <v>994</v>
      </c>
      <c r="C41" s="223">
        <v>6079</v>
      </c>
      <c r="D41" s="224" t="s">
        <v>922</v>
      </c>
      <c r="E41" s="224" t="s">
        <v>1738</v>
      </c>
      <c r="F41" s="225">
        <v>2007</v>
      </c>
      <c r="G41" s="226"/>
      <c r="H41" s="197">
        <v>7</v>
      </c>
      <c r="I41" s="197"/>
      <c r="J41" s="197"/>
      <c r="K41" s="197"/>
      <c r="L41" s="198">
        <f t="shared" si="1"/>
        <v>7</v>
      </c>
      <c r="M41" s="198">
        <v>1</v>
      </c>
      <c r="N41" s="197"/>
      <c r="O41" s="198" t="s">
        <v>924</v>
      </c>
      <c r="P41" s="197">
        <v>7</v>
      </c>
      <c r="Q41" s="198" t="s">
        <v>924</v>
      </c>
      <c r="R41" s="198"/>
      <c r="S41" s="198"/>
      <c r="T41" s="198"/>
    </row>
    <row r="42" spans="1:20" ht="18" customHeight="1" x14ac:dyDescent="0.25">
      <c r="A42" s="34">
        <f t="shared" si="0"/>
        <v>38</v>
      </c>
      <c r="B42" s="223" t="s">
        <v>995</v>
      </c>
      <c r="C42" s="223">
        <v>6078</v>
      </c>
      <c r="D42" s="224" t="s">
        <v>922</v>
      </c>
      <c r="E42" s="224" t="s">
        <v>1739</v>
      </c>
      <c r="F42" s="225">
        <v>2007</v>
      </c>
      <c r="G42" s="226"/>
      <c r="H42" s="197">
        <v>15</v>
      </c>
      <c r="I42" s="197"/>
      <c r="J42" s="197"/>
      <c r="K42" s="197"/>
      <c r="L42" s="198">
        <f t="shared" si="1"/>
        <v>15</v>
      </c>
      <c r="M42" s="198">
        <v>1</v>
      </c>
      <c r="N42" s="197"/>
      <c r="O42" s="197">
        <v>16</v>
      </c>
      <c r="P42" s="198" t="s">
        <v>924</v>
      </c>
      <c r="Q42" s="198" t="s">
        <v>924</v>
      </c>
      <c r="R42" s="198">
        <v>1</v>
      </c>
      <c r="S42" s="198"/>
      <c r="T42" s="198" t="s">
        <v>1634</v>
      </c>
    </row>
    <row r="43" spans="1:20" ht="18" customHeight="1" x14ac:dyDescent="0.25">
      <c r="A43" s="34">
        <f t="shared" si="0"/>
        <v>39</v>
      </c>
      <c r="B43" s="223" t="s">
        <v>996</v>
      </c>
      <c r="C43" s="223">
        <v>6080</v>
      </c>
      <c r="D43" s="224" t="s">
        <v>922</v>
      </c>
      <c r="E43" s="224" t="s">
        <v>997</v>
      </c>
      <c r="F43" s="225">
        <v>2006</v>
      </c>
      <c r="G43" s="198" t="s">
        <v>924</v>
      </c>
      <c r="H43" s="198"/>
      <c r="I43" s="198"/>
      <c r="J43" s="198"/>
      <c r="K43" s="198"/>
      <c r="L43" s="198">
        <f t="shared" si="1"/>
        <v>0</v>
      </c>
      <c r="M43" s="198"/>
      <c r="N43" s="198"/>
      <c r="O43" s="197">
        <v>12</v>
      </c>
      <c r="P43" s="197">
        <v>1</v>
      </c>
      <c r="Q43" s="197">
        <v>1</v>
      </c>
      <c r="R43" s="197"/>
      <c r="S43" s="197"/>
      <c r="T43" s="197" t="s">
        <v>1813</v>
      </c>
    </row>
    <row r="44" spans="1:20" ht="18" customHeight="1" x14ac:dyDescent="0.25">
      <c r="A44" s="34">
        <f t="shared" si="0"/>
        <v>40</v>
      </c>
      <c r="B44" s="223" t="s">
        <v>998</v>
      </c>
      <c r="C44" s="223">
        <v>6081</v>
      </c>
      <c r="D44" s="224" t="s">
        <v>922</v>
      </c>
      <c r="E44" s="224" t="s">
        <v>999</v>
      </c>
      <c r="F44" s="225">
        <v>2006</v>
      </c>
      <c r="H44" s="197">
        <v>18</v>
      </c>
      <c r="I44" s="197"/>
      <c r="J44" s="197"/>
      <c r="K44" s="197"/>
      <c r="L44" s="198">
        <f t="shared" si="1"/>
        <v>18</v>
      </c>
      <c r="M44" s="198">
        <v>3</v>
      </c>
      <c r="N44" s="197"/>
      <c r="O44" s="197">
        <v>21</v>
      </c>
      <c r="P44" s="198" t="s">
        <v>924</v>
      </c>
      <c r="Q44" s="198" t="s">
        <v>924</v>
      </c>
      <c r="R44" s="198"/>
      <c r="S44" s="198"/>
      <c r="T44" s="198"/>
    </row>
    <row r="45" spans="1:20" ht="18" customHeight="1" x14ac:dyDescent="0.25">
      <c r="A45" s="34">
        <f t="shared" si="0"/>
        <v>41</v>
      </c>
      <c r="B45" s="223" t="s">
        <v>1000</v>
      </c>
      <c r="C45" s="223">
        <v>6082</v>
      </c>
      <c r="D45" s="224" t="s">
        <v>922</v>
      </c>
      <c r="E45" s="224" t="s">
        <v>1001</v>
      </c>
      <c r="F45" s="225">
        <v>2006</v>
      </c>
      <c r="G45" s="197">
        <v>11</v>
      </c>
      <c r="H45" s="197"/>
      <c r="I45" s="197"/>
      <c r="J45" s="197"/>
      <c r="K45" s="197"/>
      <c r="L45" s="198">
        <f t="shared" si="1"/>
        <v>11</v>
      </c>
      <c r="M45" s="198"/>
      <c r="N45" s="197"/>
      <c r="O45" s="198" t="s">
        <v>924</v>
      </c>
      <c r="P45" s="197">
        <v>8</v>
      </c>
      <c r="Q45" s="198" t="s">
        <v>924</v>
      </c>
      <c r="R45" s="198"/>
      <c r="S45" s="198"/>
      <c r="T45" s="198"/>
    </row>
    <row r="46" spans="1:20" ht="18" customHeight="1" x14ac:dyDescent="0.25">
      <c r="A46" s="34">
        <f t="shared" si="0"/>
        <v>42</v>
      </c>
      <c r="B46" s="223" t="s">
        <v>1002</v>
      </c>
      <c r="C46" s="223">
        <v>6084</v>
      </c>
      <c r="D46" s="224" t="s">
        <v>922</v>
      </c>
      <c r="E46" s="224" t="s">
        <v>1003</v>
      </c>
      <c r="F46" s="225">
        <v>2006</v>
      </c>
      <c r="G46" s="198" t="s">
        <v>924</v>
      </c>
      <c r="H46" s="198"/>
      <c r="I46" s="198"/>
      <c r="J46" s="198"/>
      <c r="K46" s="198"/>
      <c r="L46" s="198">
        <f t="shared" si="1"/>
        <v>0</v>
      </c>
      <c r="M46" s="198"/>
      <c r="N46" s="198"/>
      <c r="O46" s="197">
        <v>100</v>
      </c>
      <c r="P46" s="198" t="s">
        <v>924</v>
      </c>
      <c r="Q46" s="198" t="s">
        <v>924</v>
      </c>
      <c r="R46" s="198"/>
      <c r="S46" s="198"/>
      <c r="T46" s="198"/>
    </row>
    <row r="47" spans="1:20" ht="18" customHeight="1" x14ac:dyDescent="0.25">
      <c r="A47" s="34">
        <f t="shared" si="0"/>
        <v>43</v>
      </c>
      <c r="B47" s="223" t="s">
        <v>1004</v>
      </c>
      <c r="C47" s="223">
        <v>6083</v>
      </c>
      <c r="D47" s="224" t="s">
        <v>922</v>
      </c>
      <c r="E47" s="224" t="s">
        <v>1740</v>
      </c>
      <c r="F47" s="225">
        <v>2008</v>
      </c>
      <c r="H47" s="197">
        <v>13</v>
      </c>
      <c r="I47" s="197"/>
      <c r="J47" s="197"/>
      <c r="K47" s="197"/>
      <c r="L47" s="198">
        <f t="shared" si="1"/>
        <v>13</v>
      </c>
      <c r="M47" s="198">
        <v>1</v>
      </c>
      <c r="N47" s="197"/>
      <c r="O47" s="197">
        <v>12</v>
      </c>
      <c r="P47" s="198" t="s">
        <v>924</v>
      </c>
      <c r="Q47" s="198" t="s">
        <v>924</v>
      </c>
      <c r="R47" s="198"/>
      <c r="S47" s="198"/>
      <c r="T47" s="198"/>
    </row>
    <row r="48" spans="1:20" ht="18" customHeight="1" x14ac:dyDescent="0.25">
      <c r="A48" s="34">
        <f t="shared" si="0"/>
        <v>44</v>
      </c>
      <c r="B48" s="223" t="s">
        <v>1005</v>
      </c>
      <c r="C48" s="223">
        <v>6089</v>
      </c>
      <c r="D48" s="224" t="s">
        <v>922</v>
      </c>
      <c r="E48" s="224" t="s">
        <v>1006</v>
      </c>
      <c r="F48" s="225">
        <v>2012</v>
      </c>
      <c r="G48" s="197">
        <v>36</v>
      </c>
      <c r="H48" s="197"/>
      <c r="I48" s="197"/>
      <c r="J48" s="197"/>
      <c r="K48" s="197"/>
      <c r="L48" s="198">
        <f t="shared" si="1"/>
        <v>36</v>
      </c>
      <c r="M48" s="198"/>
      <c r="N48" s="197"/>
      <c r="O48" s="197">
        <v>36</v>
      </c>
      <c r="P48" s="198" t="s">
        <v>924</v>
      </c>
      <c r="Q48" s="198" t="s">
        <v>924</v>
      </c>
      <c r="R48" s="198"/>
      <c r="S48" s="198"/>
      <c r="T48" s="198"/>
    </row>
    <row r="49" spans="1:20" ht="18" customHeight="1" x14ac:dyDescent="0.25">
      <c r="A49" s="34">
        <f t="shared" si="0"/>
        <v>45</v>
      </c>
      <c r="B49" s="223" t="s">
        <v>1007</v>
      </c>
      <c r="C49" s="223">
        <v>6090</v>
      </c>
      <c r="D49" s="224" t="s">
        <v>922</v>
      </c>
      <c r="E49" s="224" t="s">
        <v>1008</v>
      </c>
      <c r="F49" s="225">
        <v>2012</v>
      </c>
      <c r="G49" s="197">
        <v>18</v>
      </c>
      <c r="H49" s="197">
        <v>18</v>
      </c>
      <c r="I49" s="197"/>
      <c r="J49" s="197"/>
      <c r="K49" s="197"/>
      <c r="L49" s="198">
        <f t="shared" si="1"/>
        <v>36</v>
      </c>
      <c r="M49" s="198">
        <v>1</v>
      </c>
      <c r="N49" s="197"/>
      <c r="O49" s="197">
        <v>35</v>
      </c>
      <c r="P49" s="198" t="s">
        <v>924</v>
      </c>
      <c r="Q49" s="198" t="s">
        <v>924</v>
      </c>
      <c r="R49" s="198"/>
      <c r="S49" s="198"/>
      <c r="T49" s="198"/>
    </row>
    <row r="50" spans="1:20" ht="18" customHeight="1" x14ac:dyDescent="0.25">
      <c r="A50" s="34">
        <f t="shared" si="0"/>
        <v>46</v>
      </c>
      <c r="B50" s="223" t="s">
        <v>1009</v>
      </c>
      <c r="C50" s="223">
        <v>6088</v>
      </c>
      <c r="D50" s="224" t="s">
        <v>922</v>
      </c>
      <c r="E50" s="224" t="s">
        <v>1010</v>
      </c>
      <c r="F50" s="225">
        <v>2013</v>
      </c>
      <c r="G50" s="197">
        <v>12</v>
      </c>
      <c r="H50" s="197"/>
      <c r="I50" s="197"/>
      <c r="J50" s="197"/>
      <c r="K50" s="197"/>
      <c r="L50" s="198">
        <f t="shared" si="1"/>
        <v>12</v>
      </c>
      <c r="M50" s="198"/>
      <c r="N50" s="197"/>
      <c r="O50" s="197">
        <v>12</v>
      </c>
      <c r="P50" s="198" t="s">
        <v>924</v>
      </c>
      <c r="Q50" s="198" t="s">
        <v>924</v>
      </c>
      <c r="R50" s="198"/>
      <c r="S50" s="198"/>
      <c r="T50" s="198"/>
    </row>
    <row r="51" spans="1:20" ht="18" customHeight="1" x14ac:dyDescent="0.25">
      <c r="A51" s="34">
        <f t="shared" si="0"/>
        <v>47</v>
      </c>
      <c r="B51" s="227" t="s">
        <v>1011</v>
      </c>
      <c r="C51" s="227">
        <v>6413</v>
      </c>
      <c r="D51" s="228" t="s">
        <v>922</v>
      </c>
      <c r="E51" s="228" t="s">
        <v>1012</v>
      </c>
      <c r="F51" s="229">
        <v>2017</v>
      </c>
      <c r="G51" s="230">
        <v>14</v>
      </c>
      <c r="H51" s="230"/>
      <c r="I51" s="230"/>
      <c r="J51" s="230"/>
      <c r="K51" s="230"/>
      <c r="L51" s="231">
        <f t="shared" si="1"/>
        <v>14</v>
      </c>
      <c r="M51" s="231"/>
      <c r="N51" s="230"/>
      <c r="O51" s="230">
        <v>14</v>
      </c>
      <c r="P51" s="231" t="s">
        <v>924</v>
      </c>
      <c r="Q51" s="231" t="s">
        <v>924</v>
      </c>
      <c r="R51" s="231"/>
      <c r="S51" s="231"/>
      <c r="T51" s="231"/>
    </row>
    <row r="52" spans="1:20" ht="21.75" customHeight="1" x14ac:dyDescent="0.25">
      <c r="G52" s="108">
        <f>SUM(G2:G51)</f>
        <v>608</v>
      </c>
      <c r="H52" s="108">
        <f t="shared" ref="H52:I52" si="2">SUM(H2:H51)</f>
        <v>71</v>
      </c>
      <c r="I52" s="108">
        <f t="shared" si="2"/>
        <v>0</v>
      </c>
      <c r="J52" s="108">
        <f>SUM(J2:J51)</f>
        <v>89</v>
      </c>
      <c r="K52" s="108">
        <f t="shared" ref="K52:S52" si="3">SUM(K2:K51)</f>
        <v>0</v>
      </c>
      <c r="L52" s="108">
        <f t="shared" si="3"/>
        <v>768</v>
      </c>
      <c r="M52" s="108">
        <f t="shared" si="3"/>
        <v>129</v>
      </c>
      <c r="N52" s="108">
        <f t="shared" si="3"/>
        <v>32</v>
      </c>
      <c r="O52" s="108">
        <f t="shared" si="3"/>
        <v>645</v>
      </c>
      <c r="P52" s="108">
        <f t="shared" si="3"/>
        <v>26</v>
      </c>
      <c r="Q52" s="108">
        <f t="shared" si="3"/>
        <v>7</v>
      </c>
      <c r="R52" s="108">
        <f t="shared" si="3"/>
        <v>3</v>
      </c>
      <c r="S52" s="108">
        <f t="shared" si="3"/>
        <v>0</v>
      </c>
      <c r="T52" s="108"/>
    </row>
    <row r="53" spans="1:20" ht="24" customHeight="1" x14ac:dyDescent="0.25">
      <c r="H53" s="43"/>
      <c r="I53" s="44"/>
    </row>
  </sheetData>
  <mergeCells count="1">
    <mergeCell ref="D3:E3"/>
  </mergeCells>
  <printOptions horizontalCentered="1"/>
  <pageMargins left="0.51181102362204722" right="0.51181102362204722" top="0.74803149606299213" bottom="0.74803149606299213" header="0.31496062992125984" footer="0.31496062992125984"/>
  <pageSetup paperSize="8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7130B-4AEA-465F-A214-CE26BF14A46F}">
  <dimension ref="A1:S105"/>
  <sheetViews>
    <sheetView zoomScaleNormal="100" workbookViewId="0">
      <pane ySplit="4" topLeftCell="A5" activePane="bottomLeft" state="frozen"/>
      <selection activeCell="G1" sqref="G1"/>
      <selection pane="bottomLeft" activeCell="S2" sqref="S2"/>
    </sheetView>
  </sheetViews>
  <sheetFormatPr defaultRowHeight="12.75" x14ac:dyDescent="0.25"/>
  <cols>
    <col min="1" max="1" width="5.5703125" style="34" customWidth="1"/>
    <col min="2" max="2" width="7.7109375" style="40" customWidth="1"/>
    <col min="3" max="3" width="10" style="40" customWidth="1"/>
    <col min="4" max="4" width="19.28515625" style="34" bestFit="1" customWidth="1"/>
    <col min="5" max="5" width="33.28515625" style="34" customWidth="1"/>
    <col min="6" max="6" width="8.7109375" style="40" customWidth="1"/>
    <col min="7" max="11" width="10.7109375" style="36" hidden="1" customWidth="1"/>
    <col min="12" max="18" width="10.7109375" style="36" customWidth="1"/>
    <col min="19" max="19" width="20.85546875" style="36" customWidth="1"/>
    <col min="20" max="263" width="8.85546875" style="34"/>
    <col min="264" max="264" width="10" style="34" customWidth="1"/>
    <col min="265" max="265" width="16.5703125" style="34" customWidth="1"/>
    <col min="266" max="266" width="29" style="34" customWidth="1"/>
    <col min="267" max="271" width="10" style="34" customWidth="1"/>
    <col min="272" max="519" width="8.85546875" style="34"/>
    <col min="520" max="520" width="10" style="34" customWidth="1"/>
    <col min="521" max="521" width="16.5703125" style="34" customWidth="1"/>
    <col min="522" max="522" width="29" style="34" customWidth="1"/>
    <col min="523" max="527" width="10" style="34" customWidth="1"/>
    <col min="528" max="775" width="8.85546875" style="34"/>
    <col min="776" max="776" width="10" style="34" customWidth="1"/>
    <col min="777" max="777" width="16.5703125" style="34" customWidth="1"/>
    <col min="778" max="778" width="29" style="34" customWidth="1"/>
    <col min="779" max="783" width="10" style="34" customWidth="1"/>
    <col min="784" max="1031" width="8.85546875" style="34"/>
    <col min="1032" max="1032" width="10" style="34" customWidth="1"/>
    <col min="1033" max="1033" width="16.5703125" style="34" customWidth="1"/>
    <col min="1034" max="1034" width="29" style="34" customWidth="1"/>
    <col min="1035" max="1039" width="10" style="34" customWidth="1"/>
    <col min="1040" max="1287" width="8.85546875" style="34"/>
    <col min="1288" max="1288" width="10" style="34" customWidth="1"/>
    <col min="1289" max="1289" width="16.5703125" style="34" customWidth="1"/>
    <col min="1290" max="1290" width="29" style="34" customWidth="1"/>
    <col min="1291" max="1295" width="10" style="34" customWidth="1"/>
    <col min="1296" max="1543" width="8.85546875" style="34"/>
    <col min="1544" max="1544" width="10" style="34" customWidth="1"/>
    <col min="1545" max="1545" width="16.5703125" style="34" customWidth="1"/>
    <col min="1546" max="1546" width="29" style="34" customWidth="1"/>
    <col min="1547" max="1551" width="10" style="34" customWidth="1"/>
    <col min="1552" max="1799" width="8.85546875" style="34"/>
    <col min="1800" max="1800" width="10" style="34" customWidth="1"/>
    <col min="1801" max="1801" width="16.5703125" style="34" customWidth="1"/>
    <col min="1802" max="1802" width="29" style="34" customWidth="1"/>
    <col min="1803" max="1807" width="10" style="34" customWidth="1"/>
    <col min="1808" max="2055" width="8.85546875" style="34"/>
    <col min="2056" max="2056" width="10" style="34" customWidth="1"/>
    <col min="2057" max="2057" width="16.5703125" style="34" customWidth="1"/>
    <col min="2058" max="2058" width="29" style="34" customWidth="1"/>
    <col min="2059" max="2063" width="10" style="34" customWidth="1"/>
    <col min="2064" max="2311" width="8.85546875" style="34"/>
    <col min="2312" max="2312" width="10" style="34" customWidth="1"/>
    <col min="2313" max="2313" width="16.5703125" style="34" customWidth="1"/>
    <col min="2314" max="2314" width="29" style="34" customWidth="1"/>
    <col min="2315" max="2319" width="10" style="34" customWidth="1"/>
    <col min="2320" max="2567" width="8.85546875" style="34"/>
    <col min="2568" max="2568" width="10" style="34" customWidth="1"/>
    <col min="2569" max="2569" width="16.5703125" style="34" customWidth="1"/>
    <col min="2570" max="2570" width="29" style="34" customWidth="1"/>
    <col min="2571" max="2575" width="10" style="34" customWidth="1"/>
    <col min="2576" max="2823" width="8.85546875" style="34"/>
    <col min="2824" max="2824" width="10" style="34" customWidth="1"/>
    <col min="2825" max="2825" width="16.5703125" style="34" customWidth="1"/>
    <col min="2826" max="2826" width="29" style="34" customWidth="1"/>
    <col min="2827" max="2831" width="10" style="34" customWidth="1"/>
    <col min="2832" max="3079" width="8.85546875" style="34"/>
    <col min="3080" max="3080" width="10" style="34" customWidth="1"/>
    <col min="3081" max="3081" width="16.5703125" style="34" customWidth="1"/>
    <col min="3082" max="3082" width="29" style="34" customWidth="1"/>
    <col min="3083" max="3087" width="10" style="34" customWidth="1"/>
    <col min="3088" max="3335" width="8.85546875" style="34"/>
    <col min="3336" max="3336" width="10" style="34" customWidth="1"/>
    <col min="3337" max="3337" width="16.5703125" style="34" customWidth="1"/>
    <col min="3338" max="3338" width="29" style="34" customWidth="1"/>
    <col min="3339" max="3343" width="10" style="34" customWidth="1"/>
    <col min="3344" max="3591" width="8.85546875" style="34"/>
    <col min="3592" max="3592" width="10" style="34" customWidth="1"/>
    <col min="3593" max="3593" width="16.5703125" style="34" customWidth="1"/>
    <col min="3594" max="3594" width="29" style="34" customWidth="1"/>
    <col min="3595" max="3599" width="10" style="34" customWidth="1"/>
    <col min="3600" max="3847" width="8.85546875" style="34"/>
    <col min="3848" max="3848" width="10" style="34" customWidth="1"/>
    <col min="3849" max="3849" width="16.5703125" style="34" customWidth="1"/>
    <col min="3850" max="3850" width="29" style="34" customWidth="1"/>
    <col min="3851" max="3855" width="10" style="34" customWidth="1"/>
    <col min="3856" max="4103" width="8.85546875" style="34"/>
    <col min="4104" max="4104" width="10" style="34" customWidth="1"/>
    <col min="4105" max="4105" width="16.5703125" style="34" customWidth="1"/>
    <col min="4106" max="4106" width="29" style="34" customWidth="1"/>
    <col min="4107" max="4111" width="10" style="34" customWidth="1"/>
    <col min="4112" max="4359" width="8.85546875" style="34"/>
    <col min="4360" max="4360" width="10" style="34" customWidth="1"/>
    <col min="4361" max="4361" width="16.5703125" style="34" customWidth="1"/>
    <col min="4362" max="4362" width="29" style="34" customWidth="1"/>
    <col min="4363" max="4367" width="10" style="34" customWidth="1"/>
    <col min="4368" max="4615" width="8.85546875" style="34"/>
    <col min="4616" max="4616" width="10" style="34" customWidth="1"/>
    <col min="4617" max="4617" width="16.5703125" style="34" customWidth="1"/>
    <col min="4618" max="4618" width="29" style="34" customWidth="1"/>
    <col min="4619" max="4623" width="10" style="34" customWidth="1"/>
    <col min="4624" max="4871" width="8.85546875" style="34"/>
    <col min="4872" max="4872" width="10" style="34" customWidth="1"/>
    <col min="4873" max="4873" width="16.5703125" style="34" customWidth="1"/>
    <col min="4874" max="4874" width="29" style="34" customWidth="1"/>
    <col min="4875" max="4879" width="10" style="34" customWidth="1"/>
    <col min="4880" max="5127" width="8.85546875" style="34"/>
    <col min="5128" max="5128" width="10" style="34" customWidth="1"/>
    <col min="5129" max="5129" width="16.5703125" style="34" customWidth="1"/>
    <col min="5130" max="5130" width="29" style="34" customWidth="1"/>
    <col min="5131" max="5135" width="10" style="34" customWidth="1"/>
    <col min="5136" max="5383" width="8.85546875" style="34"/>
    <col min="5384" max="5384" width="10" style="34" customWidth="1"/>
    <col min="5385" max="5385" width="16.5703125" style="34" customWidth="1"/>
    <col min="5386" max="5386" width="29" style="34" customWidth="1"/>
    <col min="5387" max="5391" width="10" style="34" customWidth="1"/>
    <col min="5392" max="5639" width="8.85546875" style="34"/>
    <col min="5640" max="5640" width="10" style="34" customWidth="1"/>
    <col min="5641" max="5641" width="16.5703125" style="34" customWidth="1"/>
    <col min="5642" max="5642" width="29" style="34" customWidth="1"/>
    <col min="5643" max="5647" width="10" style="34" customWidth="1"/>
    <col min="5648" max="5895" width="8.85546875" style="34"/>
    <col min="5896" max="5896" width="10" style="34" customWidth="1"/>
    <col min="5897" max="5897" width="16.5703125" style="34" customWidth="1"/>
    <col min="5898" max="5898" width="29" style="34" customWidth="1"/>
    <col min="5899" max="5903" width="10" style="34" customWidth="1"/>
    <col min="5904" max="6151" width="8.85546875" style="34"/>
    <col min="6152" max="6152" width="10" style="34" customWidth="1"/>
    <col min="6153" max="6153" width="16.5703125" style="34" customWidth="1"/>
    <col min="6154" max="6154" width="29" style="34" customWidth="1"/>
    <col min="6155" max="6159" width="10" style="34" customWidth="1"/>
    <col min="6160" max="6407" width="8.85546875" style="34"/>
    <col min="6408" max="6408" width="10" style="34" customWidth="1"/>
    <col min="6409" max="6409" width="16.5703125" style="34" customWidth="1"/>
    <col min="6410" max="6410" width="29" style="34" customWidth="1"/>
    <col min="6411" max="6415" width="10" style="34" customWidth="1"/>
    <col min="6416" max="6663" width="8.85546875" style="34"/>
    <col min="6664" max="6664" width="10" style="34" customWidth="1"/>
    <col min="6665" max="6665" width="16.5703125" style="34" customWidth="1"/>
    <col min="6666" max="6666" width="29" style="34" customWidth="1"/>
    <col min="6667" max="6671" width="10" style="34" customWidth="1"/>
    <col min="6672" max="6919" width="8.85546875" style="34"/>
    <col min="6920" max="6920" width="10" style="34" customWidth="1"/>
    <col min="6921" max="6921" width="16.5703125" style="34" customWidth="1"/>
    <col min="6922" max="6922" width="29" style="34" customWidth="1"/>
    <col min="6923" max="6927" width="10" style="34" customWidth="1"/>
    <col min="6928" max="7175" width="8.85546875" style="34"/>
    <col min="7176" max="7176" width="10" style="34" customWidth="1"/>
    <col min="7177" max="7177" width="16.5703125" style="34" customWidth="1"/>
    <col min="7178" max="7178" width="29" style="34" customWidth="1"/>
    <col min="7179" max="7183" width="10" style="34" customWidth="1"/>
    <col min="7184" max="7431" width="8.85546875" style="34"/>
    <col min="7432" max="7432" width="10" style="34" customWidth="1"/>
    <col min="7433" max="7433" width="16.5703125" style="34" customWidth="1"/>
    <col min="7434" max="7434" width="29" style="34" customWidth="1"/>
    <col min="7435" max="7439" width="10" style="34" customWidth="1"/>
    <col min="7440" max="7687" width="8.85546875" style="34"/>
    <col min="7688" max="7688" width="10" style="34" customWidth="1"/>
    <col min="7689" max="7689" width="16.5703125" style="34" customWidth="1"/>
    <col min="7690" max="7690" width="29" style="34" customWidth="1"/>
    <col min="7691" max="7695" width="10" style="34" customWidth="1"/>
    <col min="7696" max="7943" width="8.85546875" style="34"/>
    <col min="7944" max="7944" width="10" style="34" customWidth="1"/>
    <col min="7945" max="7945" width="16.5703125" style="34" customWidth="1"/>
    <col min="7946" max="7946" width="29" style="34" customWidth="1"/>
    <col min="7947" max="7951" width="10" style="34" customWidth="1"/>
    <col min="7952" max="8199" width="8.85546875" style="34"/>
    <col min="8200" max="8200" width="10" style="34" customWidth="1"/>
    <col min="8201" max="8201" width="16.5703125" style="34" customWidth="1"/>
    <col min="8202" max="8202" width="29" style="34" customWidth="1"/>
    <col min="8203" max="8207" width="10" style="34" customWidth="1"/>
    <col min="8208" max="8455" width="8.85546875" style="34"/>
    <col min="8456" max="8456" width="10" style="34" customWidth="1"/>
    <col min="8457" max="8457" width="16.5703125" style="34" customWidth="1"/>
    <col min="8458" max="8458" width="29" style="34" customWidth="1"/>
    <col min="8459" max="8463" width="10" style="34" customWidth="1"/>
    <col min="8464" max="8711" width="8.85546875" style="34"/>
    <col min="8712" max="8712" width="10" style="34" customWidth="1"/>
    <col min="8713" max="8713" width="16.5703125" style="34" customWidth="1"/>
    <col min="8714" max="8714" width="29" style="34" customWidth="1"/>
    <col min="8715" max="8719" width="10" style="34" customWidth="1"/>
    <col min="8720" max="8967" width="8.85546875" style="34"/>
    <col min="8968" max="8968" width="10" style="34" customWidth="1"/>
    <col min="8969" max="8969" width="16.5703125" style="34" customWidth="1"/>
    <col min="8970" max="8970" width="29" style="34" customWidth="1"/>
    <col min="8971" max="8975" width="10" style="34" customWidth="1"/>
    <col min="8976" max="9223" width="8.85546875" style="34"/>
    <col min="9224" max="9224" width="10" style="34" customWidth="1"/>
    <col min="9225" max="9225" width="16.5703125" style="34" customWidth="1"/>
    <col min="9226" max="9226" width="29" style="34" customWidth="1"/>
    <col min="9227" max="9231" width="10" style="34" customWidth="1"/>
    <col min="9232" max="9479" width="8.85546875" style="34"/>
    <col min="9480" max="9480" width="10" style="34" customWidth="1"/>
    <col min="9481" max="9481" width="16.5703125" style="34" customWidth="1"/>
    <col min="9482" max="9482" width="29" style="34" customWidth="1"/>
    <col min="9483" max="9487" width="10" style="34" customWidth="1"/>
    <col min="9488" max="9735" width="8.85546875" style="34"/>
    <col min="9736" max="9736" width="10" style="34" customWidth="1"/>
    <col min="9737" max="9737" width="16.5703125" style="34" customWidth="1"/>
    <col min="9738" max="9738" width="29" style="34" customWidth="1"/>
    <col min="9739" max="9743" width="10" style="34" customWidth="1"/>
    <col min="9744" max="9991" width="8.85546875" style="34"/>
    <col min="9992" max="9992" width="10" style="34" customWidth="1"/>
    <col min="9993" max="9993" width="16.5703125" style="34" customWidth="1"/>
    <col min="9994" max="9994" width="29" style="34" customWidth="1"/>
    <col min="9995" max="9999" width="10" style="34" customWidth="1"/>
    <col min="10000" max="10247" width="8.85546875" style="34"/>
    <col min="10248" max="10248" width="10" style="34" customWidth="1"/>
    <col min="10249" max="10249" width="16.5703125" style="34" customWidth="1"/>
    <col min="10250" max="10250" width="29" style="34" customWidth="1"/>
    <col min="10251" max="10255" width="10" style="34" customWidth="1"/>
    <col min="10256" max="10503" width="8.85546875" style="34"/>
    <col min="10504" max="10504" width="10" style="34" customWidth="1"/>
    <col min="10505" max="10505" width="16.5703125" style="34" customWidth="1"/>
    <col min="10506" max="10506" width="29" style="34" customWidth="1"/>
    <col min="10507" max="10511" width="10" style="34" customWidth="1"/>
    <col min="10512" max="10759" width="8.85546875" style="34"/>
    <col min="10760" max="10760" width="10" style="34" customWidth="1"/>
    <col min="10761" max="10761" width="16.5703125" style="34" customWidth="1"/>
    <col min="10762" max="10762" width="29" style="34" customWidth="1"/>
    <col min="10763" max="10767" width="10" style="34" customWidth="1"/>
    <col min="10768" max="11015" width="8.85546875" style="34"/>
    <col min="11016" max="11016" width="10" style="34" customWidth="1"/>
    <col min="11017" max="11017" width="16.5703125" style="34" customWidth="1"/>
    <col min="11018" max="11018" width="29" style="34" customWidth="1"/>
    <col min="11019" max="11023" width="10" style="34" customWidth="1"/>
    <col min="11024" max="11271" width="8.85546875" style="34"/>
    <col min="11272" max="11272" width="10" style="34" customWidth="1"/>
    <col min="11273" max="11273" width="16.5703125" style="34" customWidth="1"/>
    <col min="11274" max="11274" width="29" style="34" customWidth="1"/>
    <col min="11275" max="11279" width="10" style="34" customWidth="1"/>
    <col min="11280" max="11527" width="8.85546875" style="34"/>
    <col min="11528" max="11528" width="10" style="34" customWidth="1"/>
    <col min="11529" max="11529" width="16.5703125" style="34" customWidth="1"/>
    <col min="11530" max="11530" width="29" style="34" customWidth="1"/>
    <col min="11531" max="11535" width="10" style="34" customWidth="1"/>
    <col min="11536" max="11783" width="8.85546875" style="34"/>
    <col min="11784" max="11784" width="10" style="34" customWidth="1"/>
    <col min="11785" max="11785" width="16.5703125" style="34" customWidth="1"/>
    <col min="11786" max="11786" width="29" style="34" customWidth="1"/>
    <col min="11787" max="11791" width="10" style="34" customWidth="1"/>
    <col min="11792" max="12039" width="8.85546875" style="34"/>
    <col min="12040" max="12040" width="10" style="34" customWidth="1"/>
    <col min="12041" max="12041" width="16.5703125" style="34" customWidth="1"/>
    <col min="12042" max="12042" width="29" style="34" customWidth="1"/>
    <col min="12043" max="12047" width="10" style="34" customWidth="1"/>
    <col min="12048" max="12295" width="8.85546875" style="34"/>
    <col min="12296" max="12296" width="10" style="34" customWidth="1"/>
    <col min="12297" max="12297" width="16.5703125" style="34" customWidth="1"/>
    <col min="12298" max="12298" width="29" style="34" customWidth="1"/>
    <col min="12299" max="12303" width="10" style="34" customWidth="1"/>
    <col min="12304" max="12551" width="8.85546875" style="34"/>
    <col min="12552" max="12552" width="10" style="34" customWidth="1"/>
    <col min="12553" max="12553" width="16.5703125" style="34" customWidth="1"/>
    <col min="12554" max="12554" width="29" style="34" customWidth="1"/>
    <col min="12555" max="12559" width="10" style="34" customWidth="1"/>
    <col min="12560" max="12807" width="8.85546875" style="34"/>
    <col min="12808" max="12808" width="10" style="34" customWidth="1"/>
    <col min="12809" max="12809" width="16.5703125" style="34" customWidth="1"/>
    <col min="12810" max="12810" width="29" style="34" customWidth="1"/>
    <col min="12811" max="12815" width="10" style="34" customWidth="1"/>
    <col min="12816" max="13063" width="8.85546875" style="34"/>
    <col min="13064" max="13064" width="10" style="34" customWidth="1"/>
    <col min="13065" max="13065" width="16.5703125" style="34" customWidth="1"/>
    <col min="13066" max="13066" width="29" style="34" customWidth="1"/>
    <col min="13067" max="13071" width="10" style="34" customWidth="1"/>
    <col min="13072" max="13319" width="8.85546875" style="34"/>
    <col min="13320" max="13320" width="10" style="34" customWidth="1"/>
    <col min="13321" max="13321" width="16.5703125" style="34" customWidth="1"/>
    <col min="13322" max="13322" width="29" style="34" customWidth="1"/>
    <col min="13323" max="13327" width="10" style="34" customWidth="1"/>
    <col min="13328" max="13575" width="8.85546875" style="34"/>
    <col min="13576" max="13576" width="10" style="34" customWidth="1"/>
    <col min="13577" max="13577" width="16.5703125" style="34" customWidth="1"/>
    <col min="13578" max="13578" width="29" style="34" customWidth="1"/>
    <col min="13579" max="13583" width="10" style="34" customWidth="1"/>
    <col min="13584" max="13831" width="8.85546875" style="34"/>
    <col min="13832" max="13832" width="10" style="34" customWidth="1"/>
    <col min="13833" max="13833" width="16.5703125" style="34" customWidth="1"/>
    <col min="13834" max="13834" width="29" style="34" customWidth="1"/>
    <col min="13835" max="13839" width="10" style="34" customWidth="1"/>
    <col min="13840" max="14087" width="8.85546875" style="34"/>
    <col min="14088" max="14088" width="10" style="34" customWidth="1"/>
    <col min="14089" max="14089" width="16.5703125" style="34" customWidth="1"/>
    <col min="14090" max="14090" width="29" style="34" customWidth="1"/>
    <col min="14091" max="14095" width="10" style="34" customWidth="1"/>
    <col min="14096" max="14343" width="8.85546875" style="34"/>
    <col min="14344" max="14344" width="10" style="34" customWidth="1"/>
    <col min="14345" max="14345" width="16.5703125" style="34" customWidth="1"/>
    <col min="14346" max="14346" width="29" style="34" customWidth="1"/>
    <col min="14347" max="14351" width="10" style="34" customWidth="1"/>
    <col min="14352" max="14599" width="8.85546875" style="34"/>
    <col min="14600" max="14600" width="10" style="34" customWidth="1"/>
    <col min="14601" max="14601" width="16.5703125" style="34" customWidth="1"/>
    <col min="14602" max="14602" width="29" style="34" customWidth="1"/>
    <col min="14603" max="14607" width="10" style="34" customWidth="1"/>
    <col min="14608" max="14855" width="8.85546875" style="34"/>
    <col min="14856" max="14856" width="10" style="34" customWidth="1"/>
    <col min="14857" max="14857" width="16.5703125" style="34" customWidth="1"/>
    <col min="14858" max="14858" width="29" style="34" customWidth="1"/>
    <col min="14859" max="14863" width="10" style="34" customWidth="1"/>
    <col min="14864" max="15111" width="8.85546875" style="34"/>
    <col min="15112" max="15112" width="10" style="34" customWidth="1"/>
    <col min="15113" max="15113" width="16.5703125" style="34" customWidth="1"/>
    <col min="15114" max="15114" width="29" style="34" customWidth="1"/>
    <col min="15115" max="15119" width="10" style="34" customWidth="1"/>
    <col min="15120" max="15367" width="8.85546875" style="34"/>
    <col min="15368" max="15368" width="10" style="34" customWidth="1"/>
    <col min="15369" max="15369" width="16.5703125" style="34" customWidth="1"/>
    <col min="15370" max="15370" width="29" style="34" customWidth="1"/>
    <col min="15371" max="15375" width="10" style="34" customWidth="1"/>
    <col min="15376" max="15623" width="8.85546875" style="34"/>
    <col min="15624" max="15624" width="10" style="34" customWidth="1"/>
    <col min="15625" max="15625" width="16.5703125" style="34" customWidth="1"/>
    <col min="15626" max="15626" width="29" style="34" customWidth="1"/>
    <col min="15627" max="15631" width="10" style="34" customWidth="1"/>
    <col min="15632" max="15879" width="8.85546875" style="34"/>
    <col min="15880" max="15880" width="10" style="34" customWidth="1"/>
    <col min="15881" max="15881" width="16.5703125" style="34" customWidth="1"/>
    <col min="15882" max="15882" width="29" style="34" customWidth="1"/>
    <col min="15883" max="15887" width="10" style="34" customWidth="1"/>
    <col min="15888" max="16135" width="8.85546875" style="34"/>
    <col min="16136" max="16136" width="10" style="34" customWidth="1"/>
    <col min="16137" max="16137" width="16.5703125" style="34" customWidth="1"/>
    <col min="16138" max="16138" width="29" style="34" customWidth="1"/>
    <col min="16139" max="16143" width="10" style="34" customWidth="1"/>
    <col min="16144" max="16381" width="8.85546875" style="34"/>
    <col min="16382" max="16384" width="8.85546875" style="34" customWidth="1"/>
  </cols>
  <sheetData>
    <row r="1" spans="1:19" ht="23.25" x14ac:dyDescent="0.25">
      <c r="B1" s="45" t="s">
        <v>1815</v>
      </c>
      <c r="C1" s="45"/>
      <c r="G1" s="1"/>
      <c r="H1" s="1"/>
      <c r="I1" s="1"/>
      <c r="J1" s="1"/>
      <c r="K1" s="1"/>
      <c r="L1" s="1"/>
      <c r="M1" s="1"/>
      <c r="R1" s="4" t="s">
        <v>1670</v>
      </c>
      <c r="S1" s="52">
        <v>45808</v>
      </c>
    </row>
    <row r="2" spans="1:19" ht="18" customHeight="1" x14ac:dyDescent="0.2">
      <c r="D2" s="40"/>
      <c r="E2" s="40"/>
      <c r="G2" s="40"/>
      <c r="J2" s="77"/>
      <c r="K2" s="77"/>
      <c r="L2" s="77"/>
      <c r="M2" s="77"/>
      <c r="N2" s="78"/>
      <c r="O2" s="78"/>
      <c r="P2" s="78"/>
      <c r="Q2" s="78"/>
      <c r="R2" s="78"/>
      <c r="S2" s="78"/>
    </row>
    <row r="3" spans="1:19" ht="25.5" x14ac:dyDescent="0.25">
      <c r="B3" s="54" t="s">
        <v>0</v>
      </c>
      <c r="C3" s="56" t="s">
        <v>1</v>
      </c>
      <c r="D3" s="264" t="s">
        <v>919</v>
      </c>
      <c r="E3" s="264"/>
      <c r="F3" s="55" t="s">
        <v>920</v>
      </c>
      <c r="G3" s="57" t="s">
        <v>8</v>
      </c>
      <c r="H3" s="57" t="s">
        <v>8</v>
      </c>
      <c r="I3" s="57" t="s">
        <v>8</v>
      </c>
      <c r="J3" s="57" t="s">
        <v>8</v>
      </c>
      <c r="K3" s="79" t="s">
        <v>8</v>
      </c>
      <c r="L3" s="79" t="s">
        <v>1615</v>
      </c>
      <c r="M3" s="56" t="s">
        <v>909</v>
      </c>
      <c r="N3" s="56" t="s">
        <v>4</v>
      </c>
      <c r="O3" s="79" t="s">
        <v>1609</v>
      </c>
      <c r="P3" s="79" t="s">
        <v>1611</v>
      </c>
      <c r="Q3" s="79" t="s">
        <v>1613</v>
      </c>
      <c r="R3" s="57" t="s">
        <v>1614</v>
      </c>
      <c r="S3" s="57" t="s">
        <v>1617</v>
      </c>
    </row>
    <row r="4" spans="1:19" ht="24.75" customHeight="1" x14ac:dyDescent="0.25">
      <c r="B4" s="58"/>
      <c r="C4" s="62" t="s">
        <v>5</v>
      </c>
      <c r="D4" s="59"/>
      <c r="E4" s="60"/>
      <c r="F4" s="61"/>
      <c r="G4" s="63" t="s">
        <v>1605</v>
      </c>
      <c r="H4" s="63" t="s">
        <v>1759</v>
      </c>
      <c r="I4" s="63" t="s">
        <v>1606</v>
      </c>
      <c r="J4" s="63" t="s">
        <v>1757</v>
      </c>
      <c r="K4" s="65" t="s">
        <v>1758</v>
      </c>
      <c r="L4" s="66" t="s">
        <v>1763</v>
      </c>
      <c r="M4" s="62" t="s">
        <v>1639</v>
      </c>
      <c r="N4" s="62"/>
      <c r="O4" s="65" t="s">
        <v>1610</v>
      </c>
      <c r="P4" s="65" t="s">
        <v>1612</v>
      </c>
      <c r="Q4" s="65"/>
      <c r="R4" s="63"/>
      <c r="S4" s="63"/>
    </row>
    <row r="5" spans="1:19" ht="19.5" customHeight="1" x14ac:dyDescent="0.25">
      <c r="A5" s="34">
        <v>1</v>
      </c>
      <c r="B5" s="218" t="s">
        <v>1013</v>
      </c>
      <c r="C5" s="218">
        <v>6150</v>
      </c>
      <c r="D5" s="219" t="s">
        <v>1014</v>
      </c>
      <c r="E5" s="219" t="s">
        <v>1015</v>
      </c>
      <c r="F5" s="220">
        <v>1986</v>
      </c>
      <c r="G5" s="221">
        <v>19</v>
      </c>
      <c r="H5" s="221"/>
      <c r="I5" s="221"/>
      <c r="J5" s="221"/>
      <c r="K5" s="221"/>
      <c r="L5" s="221">
        <f t="shared" ref="L5:L36" si="0">SUM(G5:K5)</f>
        <v>19</v>
      </c>
      <c r="M5" s="221"/>
      <c r="N5" s="221">
        <v>17</v>
      </c>
      <c r="O5" s="222"/>
      <c r="P5" s="222"/>
      <c r="Q5" s="222"/>
      <c r="R5" s="222"/>
      <c r="S5" s="222"/>
    </row>
    <row r="6" spans="1:19" ht="19.5" customHeight="1" x14ac:dyDescent="0.25">
      <c r="A6" s="34">
        <f t="shared" ref="A6:A37" si="1">1+A5</f>
        <v>2</v>
      </c>
      <c r="B6" s="223" t="s">
        <v>1016</v>
      </c>
      <c r="C6" s="223">
        <v>6151</v>
      </c>
      <c r="D6" s="224" t="s">
        <v>1014</v>
      </c>
      <c r="E6" s="224" t="s">
        <v>1017</v>
      </c>
      <c r="F6" s="225">
        <v>1995</v>
      </c>
      <c r="G6" s="197">
        <v>11</v>
      </c>
      <c r="H6" s="197"/>
      <c r="I6" s="197"/>
      <c r="J6" s="197"/>
      <c r="K6" s="197"/>
      <c r="L6" s="197">
        <f t="shared" si="0"/>
        <v>11</v>
      </c>
      <c r="M6" s="197"/>
      <c r="N6" s="197">
        <v>11</v>
      </c>
      <c r="O6" s="198"/>
      <c r="P6" s="198"/>
      <c r="Q6" s="198"/>
      <c r="R6" s="198"/>
      <c r="S6" s="198"/>
    </row>
    <row r="7" spans="1:19" ht="19.5" customHeight="1" x14ac:dyDescent="0.25">
      <c r="A7" s="34">
        <f t="shared" si="1"/>
        <v>3</v>
      </c>
      <c r="B7" s="223" t="s">
        <v>1018</v>
      </c>
      <c r="C7" s="223">
        <v>6152</v>
      </c>
      <c r="D7" s="224" t="s">
        <v>1014</v>
      </c>
      <c r="E7" s="224" t="s">
        <v>1019</v>
      </c>
      <c r="F7" s="225">
        <v>2007</v>
      </c>
      <c r="H7" s="197">
        <v>12</v>
      </c>
      <c r="I7" s="197"/>
      <c r="J7" s="197"/>
      <c r="K7" s="197"/>
      <c r="L7" s="197">
        <f t="shared" si="0"/>
        <v>12</v>
      </c>
      <c r="M7" s="197"/>
      <c r="N7" s="197">
        <v>12</v>
      </c>
      <c r="O7" s="198"/>
      <c r="P7" s="198"/>
      <c r="Q7" s="198"/>
      <c r="R7" s="198"/>
      <c r="S7" s="198"/>
    </row>
    <row r="8" spans="1:19" ht="19.5" customHeight="1" x14ac:dyDescent="0.25">
      <c r="A8" s="34">
        <f t="shared" si="1"/>
        <v>4</v>
      </c>
      <c r="B8" s="223" t="s">
        <v>1020</v>
      </c>
      <c r="C8" s="223">
        <v>6153</v>
      </c>
      <c r="D8" s="224" t="s">
        <v>1014</v>
      </c>
      <c r="E8" s="224" t="s">
        <v>1021</v>
      </c>
      <c r="F8" s="225">
        <v>2007</v>
      </c>
      <c r="G8" s="197">
        <v>11</v>
      </c>
      <c r="H8" s="197"/>
      <c r="I8" s="197"/>
      <c r="J8" s="197"/>
      <c r="K8" s="197"/>
      <c r="L8" s="197">
        <f t="shared" si="0"/>
        <v>11</v>
      </c>
      <c r="M8" s="197">
        <f>SUM(L5:L8)</f>
        <v>53</v>
      </c>
      <c r="N8" s="197">
        <v>11</v>
      </c>
      <c r="O8" s="198"/>
      <c r="P8" s="198"/>
      <c r="Q8" s="198"/>
      <c r="R8" s="198"/>
      <c r="S8" s="198"/>
    </row>
    <row r="9" spans="1:19" ht="19.5" customHeight="1" x14ac:dyDescent="0.25">
      <c r="A9" s="34">
        <f t="shared" si="1"/>
        <v>5</v>
      </c>
      <c r="B9" s="223" t="s">
        <v>1022</v>
      </c>
      <c r="C9" s="223">
        <v>6158</v>
      </c>
      <c r="D9" s="224" t="s">
        <v>1023</v>
      </c>
      <c r="E9" s="224" t="s">
        <v>1024</v>
      </c>
      <c r="F9" s="225">
        <v>1985</v>
      </c>
      <c r="G9" s="197">
        <v>12</v>
      </c>
      <c r="H9" s="197"/>
      <c r="I9" s="197"/>
      <c r="J9" s="197"/>
      <c r="K9" s="197"/>
      <c r="L9" s="197">
        <f t="shared" si="0"/>
        <v>12</v>
      </c>
      <c r="M9" s="197"/>
      <c r="N9" s="197">
        <v>12</v>
      </c>
      <c r="O9" s="198"/>
      <c r="P9" s="198"/>
      <c r="Q9" s="198"/>
      <c r="R9" s="198"/>
      <c r="S9" s="198"/>
    </row>
    <row r="10" spans="1:19" ht="19.5" customHeight="1" x14ac:dyDescent="0.25">
      <c r="A10" s="34">
        <f t="shared" si="1"/>
        <v>6</v>
      </c>
      <c r="B10" s="223" t="s">
        <v>1025</v>
      </c>
      <c r="C10" s="223">
        <v>6159</v>
      </c>
      <c r="D10" s="224" t="s">
        <v>1023</v>
      </c>
      <c r="E10" s="224" t="s">
        <v>1026</v>
      </c>
      <c r="F10" s="225">
        <v>1998</v>
      </c>
      <c r="G10" s="197">
        <v>9</v>
      </c>
      <c r="H10" s="197"/>
      <c r="I10" s="197"/>
      <c r="J10" s="197"/>
      <c r="K10" s="197"/>
      <c r="L10" s="197">
        <f t="shared" si="0"/>
        <v>9</v>
      </c>
      <c r="M10" s="197">
        <f>SUM(L9:L10)</f>
        <v>21</v>
      </c>
      <c r="N10" s="197">
        <v>9</v>
      </c>
      <c r="O10" s="198"/>
      <c r="P10" s="198"/>
      <c r="Q10" s="198"/>
      <c r="R10" s="198"/>
      <c r="S10" s="198"/>
    </row>
    <row r="11" spans="1:19" ht="19.5" customHeight="1" x14ac:dyDescent="0.25">
      <c r="A11" s="34">
        <f t="shared" si="1"/>
        <v>7</v>
      </c>
      <c r="B11" s="223" t="s">
        <v>1027</v>
      </c>
      <c r="C11" s="223">
        <v>6168</v>
      </c>
      <c r="D11" s="224" t="s">
        <v>1028</v>
      </c>
      <c r="E11" s="224" t="s">
        <v>1029</v>
      </c>
      <c r="F11" s="225">
        <v>1977</v>
      </c>
      <c r="G11" s="197">
        <v>6</v>
      </c>
      <c r="H11" s="197"/>
      <c r="I11" s="197"/>
      <c r="J11" s="197"/>
      <c r="K11" s="197"/>
      <c r="L11" s="197">
        <f t="shared" si="0"/>
        <v>6</v>
      </c>
      <c r="M11" s="197"/>
      <c r="N11" s="198" t="s">
        <v>924</v>
      </c>
      <c r="O11" s="198"/>
      <c r="P11" s="198"/>
      <c r="Q11" s="198"/>
      <c r="R11" s="198"/>
      <c r="S11" s="198"/>
    </row>
    <row r="12" spans="1:19" ht="19.5" customHeight="1" x14ac:dyDescent="0.25">
      <c r="A12" s="34">
        <f t="shared" si="1"/>
        <v>8</v>
      </c>
      <c r="B12" s="223" t="s">
        <v>1030</v>
      </c>
      <c r="C12" s="223">
        <v>6169</v>
      </c>
      <c r="D12" s="224" t="s">
        <v>1028</v>
      </c>
      <c r="E12" s="224" t="s">
        <v>1031</v>
      </c>
      <c r="F12" s="225">
        <v>1977</v>
      </c>
      <c r="G12" s="197">
        <v>6</v>
      </c>
      <c r="H12" s="197"/>
      <c r="I12" s="197"/>
      <c r="J12" s="197"/>
      <c r="K12" s="197"/>
      <c r="L12" s="197">
        <f t="shared" si="0"/>
        <v>6</v>
      </c>
      <c r="M12" s="197">
        <f>SUM(L11:L12)</f>
        <v>12</v>
      </c>
      <c r="N12" s="198" t="s">
        <v>924</v>
      </c>
      <c r="O12" s="198"/>
      <c r="P12" s="198"/>
      <c r="Q12" s="198"/>
      <c r="R12" s="198"/>
      <c r="S12" s="198"/>
    </row>
    <row r="13" spans="1:19" ht="19.5" customHeight="1" x14ac:dyDescent="0.25">
      <c r="A13" s="34">
        <f t="shared" si="1"/>
        <v>9</v>
      </c>
      <c r="B13" s="223" t="s">
        <v>1032</v>
      </c>
      <c r="C13" s="223">
        <v>6175</v>
      </c>
      <c r="D13" s="224" t="s">
        <v>1033</v>
      </c>
      <c r="E13" s="224" t="s">
        <v>1034</v>
      </c>
      <c r="F13" s="225">
        <v>2007</v>
      </c>
      <c r="G13" s="226"/>
      <c r="H13" s="197">
        <v>4</v>
      </c>
      <c r="I13" s="197"/>
      <c r="J13" s="197"/>
      <c r="K13" s="197"/>
      <c r="L13" s="197">
        <f t="shared" si="0"/>
        <v>4</v>
      </c>
      <c r="M13" s="197"/>
      <c r="N13" s="197">
        <v>4</v>
      </c>
      <c r="O13" s="198"/>
      <c r="P13" s="198"/>
      <c r="Q13" s="198"/>
      <c r="R13" s="198"/>
      <c r="S13" s="198"/>
    </row>
    <row r="14" spans="1:19" ht="19.5" customHeight="1" x14ac:dyDescent="0.25">
      <c r="A14" s="34">
        <f t="shared" si="1"/>
        <v>10</v>
      </c>
      <c r="B14" s="223" t="s">
        <v>1035</v>
      </c>
      <c r="C14" s="223">
        <v>6175</v>
      </c>
      <c r="D14" s="224" t="s">
        <v>1033</v>
      </c>
      <c r="E14" s="224" t="s">
        <v>1036</v>
      </c>
      <c r="F14" s="225">
        <v>2007</v>
      </c>
      <c r="G14" s="226"/>
      <c r="H14" s="197">
        <v>12</v>
      </c>
      <c r="I14" s="197"/>
      <c r="J14" s="197"/>
      <c r="K14" s="197"/>
      <c r="L14" s="197">
        <f t="shared" si="0"/>
        <v>12</v>
      </c>
      <c r="M14" s="197">
        <f>SUM(L13:L14)</f>
        <v>16</v>
      </c>
      <c r="N14" s="197">
        <v>12</v>
      </c>
      <c r="O14" s="198"/>
      <c r="P14" s="198"/>
      <c r="Q14" s="198"/>
      <c r="R14" s="198"/>
      <c r="S14" s="198"/>
    </row>
    <row r="15" spans="1:19" ht="19.5" customHeight="1" x14ac:dyDescent="0.25">
      <c r="A15" s="34">
        <f t="shared" si="1"/>
        <v>11</v>
      </c>
      <c r="B15" s="223" t="s">
        <v>1037</v>
      </c>
      <c r="C15" s="223">
        <v>6177</v>
      </c>
      <c r="D15" s="224" t="s">
        <v>1038</v>
      </c>
      <c r="E15" s="224" t="s">
        <v>1039</v>
      </c>
      <c r="F15" s="225">
        <v>1991</v>
      </c>
      <c r="G15" s="197">
        <v>10</v>
      </c>
      <c r="H15" s="197"/>
      <c r="I15" s="197"/>
      <c r="J15" s="197"/>
      <c r="K15" s="197"/>
      <c r="L15" s="197">
        <f t="shared" si="0"/>
        <v>10</v>
      </c>
      <c r="M15" s="197">
        <f>L15</f>
        <v>10</v>
      </c>
      <c r="N15" s="197">
        <v>10</v>
      </c>
      <c r="O15" s="198"/>
      <c r="P15" s="233"/>
      <c r="Q15" s="233"/>
      <c r="R15" s="233"/>
      <c r="S15" s="233"/>
    </row>
    <row r="16" spans="1:19" ht="19.5" customHeight="1" x14ac:dyDescent="0.25">
      <c r="A16" s="34">
        <f t="shared" si="1"/>
        <v>12</v>
      </c>
      <c r="B16" s="223" t="s">
        <v>1219</v>
      </c>
      <c r="C16" s="223" t="s">
        <v>1700</v>
      </c>
      <c r="D16" s="224" t="s">
        <v>1220</v>
      </c>
      <c r="E16" s="224" t="s">
        <v>1221</v>
      </c>
      <c r="F16" s="225">
        <v>1976</v>
      </c>
      <c r="G16" s="197">
        <v>15</v>
      </c>
      <c r="H16" s="197"/>
      <c r="I16" s="197"/>
      <c r="J16" s="197"/>
      <c r="K16" s="197"/>
      <c r="L16" s="197">
        <f t="shared" si="0"/>
        <v>15</v>
      </c>
      <c r="M16" s="197"/>
      <c r="N16" s="197">
        <v>15</v>
      </c>
      <c r="O16" s="198"/>
      <c r="P16" s="198"/>
      <c r="Q16" s="198"/>
      <c r="R16" s="198"/>
      <c r="S16" s="198"/>
    </row>
    <row r="17" spans="1:19" ht="19.5" customHeight="1" x14ac:dyDescent="0.25">
      <c r="A17" s="34">
        <f t="shared" si="1"/>
        <v>13</v>
      </c>
      <c r="B17" s="223" t="s">
        <v>1222</v>
      </c>
      <c r="C17" s="223">
        <v>6181</v>
      </c>
      <c r="D17" s="224" t="s">
        <v>1220</v>
      </c>
      <c r="E17" s="224" t="s">
        <v>1223</v>
      </c>
      <c r="F17" s="225">
        <v>1976</v>
      </c>
      <c r="G17" s="197">
        <v>12</v>
      </c>
      <c r="H17" s="197"/>
      <c r="I17" s="197"/>
      <c r="J17" s="197"/>
      <c r="K17" s="197"/>
      <c r="L17" s="197">
        <f t="shared" si="0"/>
        <v>12</v>
      </c>
      <c r="M17" s="197"/>
      <c r="N17" s="197">
        <v>12</v>
      </c>
      <c r="O17" s="198"/>
      <c r="P17" s="198"/>
      <c r="Q17" s="198"/>
      <c r="R17" s="198"/>
      <c r="S17" s="198"/>
    </row>
    <row r="18" spans="1:19" ht="19.5" customHeight="1" x14ac:dyDescent="0.25">
      <c r="A18" s="34">
        <f t="shared" si="1"/>
        <v>14</v>
      </c>
      <c r="B18" s="223" t="s">
        <v>1224</v>
      </c>
      <c r="C18" s="223">
        <v>6182</v>
      </c>
      <c r="D18" s="224" t="s">
        <v>1220</v>
      </c>
      <c r="E18" s="224" t="s">
        <v>1607</v>
      </c>
      <c r="F18" s="225">
        <v>1977</v>
      </c>
      <c r="G18" s="197">
        <v>39</v>
      </c>
      <c r="H18" s="197"/>
      <c r="I18" s="197"/>
      <c r="J18" s="197"/>
      <c r="K18" s="197"/>
      <c r="L18" s="197">
        <f t="shared" si="0"/>
        <v>39</v>
      </c>
      <c r="M18" s="197"/>
      <c r="N18" s="197">
        <v>39</v>
      </c>
      <c r="O18" s="198"/>
      <c r="P18" s="198"/>
      <c r="Q18" s="198"/>
      <c r="R18" s="198"/>
      <c r="S18" s="198"/>
    </row>
    <row r="19" spans="1:19" ht="19.5" customHeight="1" x14ac:dyDescent="0.25">
      <c r="A19" s="34">
        <f t="shared" si="1"/>
        <v>15</v>
      </c>
      <c r="B19" s="223" t="s">
        <v>1225</v>
      </c>
      <c r="C19" s="223">
        <v>6183</v>
      </c>
      <c r="D19" s="224" t="s">
        <v>1220</v>
      </c>
      <c r="E19" s="224" t="s">
        <v>1226</v>
      </c>
      <c r="F19" s="225">
        <v>1978</v>
      </c>
      <c r="G19" s="197">
        <v>33</v>
      </c>
      <c r="H19" s="197"/>
      <c r="I19" s="197"/>
      <c r="J19" s="197"/>
      <c r="K19" s="197"/>
      <c r="L19" s="197">
        <f t="shared" si="0"/>
        <v>33</v>
      </c>
      <c r="M19" s="197"/>
      <c r="N19" s="197">
        <v>33</v>
      </c>
      <c r="O19" s="198"/>
      <c r="P19" s="198"/>
      <c r="Q19" s="198"/>
      <c r="R19" s="198"/>
      <c r="S19" s="198"/>
    </row>
    <row r="20" spans="1:19" ht="19.5" customHeight="1" x14ac:dyDescent="0.25">
      <c r="A20" s="34">
        <f t="shared" si="1"/>
        <v>16</v>
      </c>
      <c r="B20" s="223" t="s">
        <v>1227</v>
      </c>
      <c r="C20" s="223">
        <v>6184</v>
      </c>
      <c r="D20" s="224" t="s">
        <v>1220</v>
      </c>
      <c r="E20" s="224" t="s">
        <v>1228</v>
      </c>
      <c r="F20" s="225">
        <v>1978</v>
      </c>
      <c r="G20" s="197">
        <v>66</v>
      </c>
      <c r="H20" s="197"/>
      <c r="I20" s="197"/>
      <c r="J20" s="197"/>
      <c r="K20" s="197"/>
      <c r="L20" s="197">
        <f t="shared" si="0"/>
        <v>66</v>
      </c>
      <c r="M20" s="197"/>
      <c r="N20" s="197">
        <v>66</v>
      </c>
      <c r="O20" s="198"/>
      <c r="P20" s="198"/>
      <c r="Q20" s="198"/>
      <c r="R20" s="198"/>
      <c r="S20" s="198"/>
    </row>
    <row r="21" spans="1:19" ht="19.5" customHeight="1" x14ac:dyDescent="0.25">
      <c r="A21" s="34">
        <f t="shared" si="1"/>
        <v>17</v>
      </c>
      <c r="B21" s="223" t="s">
        <v>1229</v>
      </c>
      <c r="C21" s="223">
        <v>6185</v>
      </c>
      <c r="D21" s="224" t="s">
        <v>1220</v>
      </c>
      <c r="E21" s="224" t="s">
        <v>1230</v>
      </c>
      <c r="F21" s="225">
        <v>1982</v>
      </c>
      <c r="G21" s="197">
        <v>24</v>
      </c>
      <c r="H21" s="197"/>
      <c r="I21" s="197"/>
      <c r="J21" s="197"/>
      <c r="K21" s="197"/>
      <c r="L21" s="197">
        <f t="shared" si="0"/>
        <v>24</v>
      </c>
      <c r="M21" s="197"/>
      <c r="N21" s="197">
        <v>11</v>
      </c>
      <c r="O21" s="198"/>
      <c r="P21" s="198"/>
      <c r="Q21" s="198"/>
      <c r="R21" s="198"/>
      <c r="S21" s="198"/>
    </row>
    <row r="22" spans="1:19" ht="19.5" customHeight="1" x14ac:dyDescent="0.25">
      <c r="A22" s="34">
        <f t="shared" si="1"/>
        <v>18</v>
      </c>
      <c r="B22" s="223" t="s">
        <v>1231</v>
      </c>
      <c r="C22" s="223">
        <v>6186</v>
      </c>
      <c r="D22" s="224" t="s">
        <v>1220</v>
      </c>
      <c r="E22" s="224" t="s">
        <v>1232</v>
      </c>
      <c r="F22" s="225">
        <v>1984</v>
      </c>
      <c r="G22" s="197">
        <v>18</v>
      </c>
      <c r="H22" s="197"/>
      <c r="I22" s="197"/>
      <c r="J22" s="197"/>
      <c r="K22" s="197"/>
      <c r="L22" s="197">
        <f t="shared" si="0"/>
        <v>18</v>
      </c>
      <c r="M22" s="197"/>
      <c r="N22" s="197">
        <v>18</v>
      </c>
      <c r="O22" s="198"/>
      <c r="P22" s="198"/>
      <c r="Q22" s="198"/>
      <c r="R22" s="198"/>
      <c r="S22" s="198"/>
    </row>
    <row r="23" spans="1:19" ht="19.5" customHeight="1" x14ac:dyDescent="0.25">
      <c r="A23" s="34">
        <f t="shared" si="1"/>
        <v>19</v>
      </c>
      <c r="B23" s="223" t="s">
        <v>1233</v>
      </c>
      <c r="C23" s="223">
        <v>6187</v>
      </c>
      <c r="D23" s="224" t="s">
        <v>1220</v>
      </c>
      <c r="E23" s="224" t="s">
        <v>1234</v>
      </c>
      <c r="F23" s="225">
        <v>1987</v>
      </c>
      <c r="G23" s="197">
        <v>13</v>
      </c>
      <c r="H23" s="197"/>
      <c r="I23" s="197"/>
      <c r="J23" s="197"/>
      <c r="K23" s="197"/>
      <c r="L23" s="197">
        <f t="shared" si="0"/>
        <v>13</v>
      </c>
      <c r="M23" s="197"/>
      <c r="N23" s="197">
        <v>13</v>
      </c>
      <c r="O23" s="198"/>
      <c r="P23" s="198"/>
      <c r="Q23" s="198"/>
      <c r="R23" s="198"/>
      <c r="S23" s="198"/>
    </row>
    <row r="24" spans="1:19" ht="19.5" customHeight="1" x14ac:dyDescent="0.25">
      <c r="A24" s="34">
        <f t="shared" si="1"/>
        <v>20</v>
      </c>
      <c r="B24" s="223" t="s">
        <v>1235</v>
      </c>
      <c r="C24" s="223">
        <v>6188</v>
      </c>
      <c r="D24" s="224" t="s">
        <v>1220</v>
      </c>
      <c r="E24" s="224" t="s">
        <v>1236</v>
      </c>
      <c r="F24" s="225">
        <v>1987</v>
      </c>
      <c r="G24" s="197">
        <v>29</v>
      </c>
      <c r="H24" s="197"/>
      <c r="I24" s="197"/>
      <c r="J24" s="197"/>
      <c r="K24" s="197"/>
      <c r="L24" s="197">
        <f t="shared" si="0"/>
        <v>29</v>
      </c>
      <c r="M24" s="197">
        <f>SUM(L16:L24)</f>
        <v>249</v>
      </c>
      <c r="N24" s="197">
        <v>29</v>
      </c>
      <c r="O24" s="198"/>
      <c r="P24" s="198"/>
      <c r="Q24" s="198"/>
      <c r="R24" s="198"/>
      <c r="S24" s="198"/>
    </row>
    <row r="25" spans="1:19" ht="19.5" customHeight="1" x14ac:dyDescent="0.25">
      <c r="A25" s="34">
        <f t="shared" si="1"/>
        <v>21</v>
      </c>
      <c r="B25" s="223" t="s">
        <v>1040</v>
      </c>
      <c r="C25" s="223" t="s">
        <v>1701</v>
      </c>
      <c r="D25" s="224" t="s">
        <v>1041</v>
      </c>
      <c r="E25" s="224" t="s">
        <v>1042</v>
      </c>
      <c r="F25" s="225">
        <v>1949</v>
      </c>
      <c r="G25" s="198" t="s">
        <v>924</v>
      </c>
      <c r="H25" s="198"/>
      <c r="I25" s="198"/>
      <c r="J25" s="198"/>
      <c r="K25" s="198"/>
      <c r="L25" s="197">
        <f t="shared" si="0"/>
        <v>0</v>
      </c>
      <c r="M25" s="198"/>
      <c r="N25" s="198" t="s">
        <v>924</v>
      </c>
      <c r="O25" s="198"/>
      <c r="P25" s="197">
        <v>2</v>
      </c>
      <c r="Q25" s="197"/>
      <c r="R25" s="197"/>
      <c r="S25" s="197"/>
    </row>
    <row r="26" spans="1:19" ht="19.5" customHeight="1" x14ac:dyDescent="0.25">
      <c r="A26" s="34">
        <f t="shared" si="1"/>
        <v>22</v>
      </c>
      <c r="B26" s="223" t="s">
        <v>1043</v>
      </c>
      <c r="C26" s="223">
        <v>6194</v>
      </c>
      <c r="D26" s="224" t="s">
        <v>1041</v>
      </c>
      <c r="E26" s="224" t="s">
        <v>1044</v>
      </c>
      <c r="F26" s="225">
        <v>1976</v>
      </c>
      <c r="G26" s="197">
        <v>8</v>
      </c>
      <c r="H26" s="197"/>
      <c r="I26" s="197"/>
      <c r="J26" s="197"/>
      <c r="K26" s="197"/>
      <c r="L26" s="197">
        <f t="shared" si="0"/>
        <v>8</v>
      </c>
      <c r="M26" s="197"/>
      <c r="N26" s="197">
        <v>8</v>
      </c>
      <c r="O26" s="198"/>
      <c r="P26" s="198"/>
      <c r="Q26" s="198"/>
      <c r="R26" s="198"/>
      <c r="S26" s="198"/>
    </row>
    <row r="27" spans="1:19" ht="19.5" customHeight="1" x14ac:dyDescent="0.25">
      <c r="A27" s="34">
        <f t="shared" si="1"/>
        <v>23</v>
      </c>
      <c r="B27" s="223" t="s">
        <v>1045</v>
      </c>
      <c r="C27" s="223">
        <v>6195</v>
      </c>
      <c r="D27" s="224" t="s">
        <v>1041</v>
      </c>
      <c r="E27" s="224" t="s">
        <v>1046</v>
      </c>
      <c r="F27" s="225">
        <v>1976</v>
      </c>
      <c r="G27" s="197">
        <v>12</v>
      </c>
      <c r="H27" s="197"/>
      <c r="I27" s="197"/>
      <c r="J27" s="197"/>
      <c r="K27" s="197"/>
      <c r="L27" s="197">
        <f t="shared" si="0"/>
        <v>12</v>
      </c>
      <c r="M27" s="197"/>
      <c r="N27" s="197">
        <v>12</v>
      </c>
      <c r="O27" s="198"/>
      <c r="P27" s="198"/>
      <c r="Q27" s="198"/>
      <c r="R27" s="198"/>
      <c r="S27" s="198"/>
    </row>
    <row r="28" spans="1:19" ht="19.5" customHeight="1" x14ac:dyDescent="0.25">
      <c r="A28" s="34">
        <f t="shared" si="1"/>
        <v>24</v>
      </c>
      <c r="B28" s="223" t="s">
        <v>1047</v>
      </c>
      <c r="C28" s="223">
        <v>6196</v>
      </c>
      <c r="D28" s="224" t="s">
        <v>1041</v>
      </c>
      <c r="E28" s="224" t="s">
        <v>1048</v>
      </c>
      <c r="F28" s="225">
        <v>1976</v>
      </c>
      <c r="G28" s="197">
        <v>13</v>
      </c>
      <c r="H28" s="197"/>
      <c r="I28" s="197"/>
      <c r="J28" s="197"/>
      <c r="K28" s="197"/>
      <c r="L28" s="197">
        <f t="shared" si="0"/>
        <v>13</v>
      </c>
      <c r="M28" s="197"/>
      <c r="N28" s="197">
        <v>11</v>
      </c>
      <c r="O28" s="198"/>
      <c r="P28" s="198"/>
      <c r="Q28" s="198"/>
      <c r="R28" s="198"/>
      <c r="S28" s="198"/>
    </row>
    <row r="29" spans="1:19" ht="19.5" customHeight="1" x14ac:dyDescent="0.25">
      <c r="A29" s="34">
        <f t="shared" si="1"/>
        <v>25</v>
      </c>
      <c r="B29" s="223" t="s">
        <v>1049</v>
      </c>
      <c r="C29" s="223">
        <v>6197</v>
      </c>
      <c r="D29" s="224" t="s">
        <v>1041</v>
      </c>
      <c r="E29" s="224" t="s">
        <v>1050</v>
      </c>
      <c r="F29" s="225">
        <v>1979</v>
      </c>
      <c r="G29" s="197">
        <v>12</v>
      </c>
      <c r="H29" s="198"/>
      <c r="I29" s="198"/>
      <c r="J29" s="198"/>
      <c r="K29" s="198"/>
      <c r="L29" s="197">
        <f t="shared" si="0"/>
        <v>12</v>
      </c>
      <c r="M29" s="198">
        <f>SUM(L25:L29)</f>
        <v>45</v>
      </c>
      <c r="N29" s="197">
        <v>12</v>
      </c>
      <c r="O29" s="198"/>
      <c r="P29" s="198"/>
      <c r="Q29" s="198"/>
      <c r="R29" s="198"/>
      <c r="S29" s="198"/>
    </row>
    <row r="30" spans="1:19" ht="19.5" customHeight="1" x14ac:dyDescent="0.25">
      <c r="A30" s="34">
        <f t="shared" si="1"/>
        <v>26</v>
      </c>
      <c r="B30" s="223" t="s">
        <v>1051</v>
      </c>
      <c r="C30" s="223">
        <v>6208</v>
      </c>
      <c r="D30" s="224" t="s">
        <v>1052</v>
      </c>
      <c r="E30" s="224" t="s">
        <v>1053</v>
      </c>
      <c r="F30" s="225">
        <v>1982</v>
      </c>
      <c r="G30" s="197">
        <v>15</v>
      </c>
      <c r="H30" s="197"/>
      <c r="I30" s="197"/>
      <c r="J30" s="197"/>
      <c r="K30" s="197"/>
      <c r="L30" s="197">
        <f t="shared" si="0"/>
        <v>15</v>
      </c>
      <c r="M30" s="197">
        <f>L30</f>
        <v>15</v>
      </c>
      <c r="N30" s="197">
        <v>15</v>
      </c>
      <c r="O30" s="198"/>
      <c r="P30" s="198"/>
      <c r="Q30" s="198"/>
      <c r="R30" s="198"/>
      <c r="S30" s="198"/>
    </row>
    <row r="31" spans="1:19" ht="19.5" customHeight="1" x14ac:dyDescent="0.25">
      <c r="A31" s="34">
        <f t="shared" si="1"/>
        <v>27</v>
      </c>
      <c r="B31" s="223" t="s">
        <v>1054</v>
      </c>
      <c r="C31" s="223">
        <v>6216</v>
      </c>
      <c r="D31" s="224" t="s">
        <v>1055</v>
      </c>
      <c r="E31" s="224" t="s">
        <v>1056</v>
      </c>
      <c r="F31" s="225">
        <v>1976</v>
      </c>
      <c r="G31" s="197">
        <v>14</v>
      </c>
      <c r="H31" s="197"/>
      <c r="I31" s="197"/>
      <c r="J31" s="197"/>
      <c r="K31" s="197"/>
      <c r="L31" s="197">
        <f t="shared" si="0"/>
        <v>14</v>
      </c>
      <c r="M31" s="197"/>
      <c r="N31" s="197">
        <v>10</v>
      </c>
      <c r="O31" s="198"/>
      <c r="P31" s="198"/>
      <c r="Q31" s="198">
        <v>1</v>
      </c>
      <c r="R31" s="198"/>
      <c r="S31" s="198" t="s">
        <v>1634</v>
      </c>
    </row>
    <row r="32" spans="1:19" ht="19.5" customHeight="1" x14ac:dyDescent="0.25">
      <c r="A32" s="34">
        <f t="shared" si="1"/>
        <v>28</v>
      </c>
      <c r="B32" s="223" t="s">
        <v>1057</v>
      </c>
      <c r="C32" s="223">
        <v>6218</v>
      </c>
      <c r="D32" s="224" t="s">
        <v>1055</v>
      </c>
      <c r="E32" s="224" t="s">
        <v>1058</v>
      </c>
      <c r="F32" s="225">
        <v>1982</v>
      </c>
      <c r="G32" s="197">
        <v>10</v>
      </c>
      <c r="H32" s="197"/>
      <c r="I32" s="197"/>
      <c r="J32" s="197"/>
      <c r="K32" s="197"/>
      <c r="L32" s="197">
        <f t="shared" si="0"/>
        <v>10</v>
      </c>
      <c r="M32" s="197">
        <f>SUM(L31:L32)</f>
        <v>24</v>
      </c>
      <c r="N32" s="197">
        <v>14</v>
      </c>
      <c r="O32" s="198"/>
      <c r="P32" s="198"/>
      <c r="Q32" s="198"/>
      <c r="R32" s="198"/>
      <c r="S32" s="198"/>
    </row>
    <row r="33" spans="1:19" ht="19.5" customHeight="1" x14ac:dyDescent="0.25">
      <c r="A33" s="34">
        <f t="shared" si="1"/>
        <v>29</v>
      </c>
      <c r="B33" s="223" t="s">
        <v>1059</v>
      </c>
      <c r="C33" s="223">
        <v>6219</v>
      </c>
      <c r="D33" s="224" t="s">
        <v>1060</v>
      </c>
      <c r="E33" s="224" t="s">
        <v>1061</v>
      </c>
      <c r="F33" s="225">
        <v>1976</v>
      </c>
      <c r="G33" s="197">
        <v>12</v>
      </c>
      <c r="H33" s="197"/>
      <c r="I33" s="197"/>
      <c r="J33" s="197"/>
      <c r="K33" s="197"/>
      <c r="L33" s="197">
        <f t="shared" si="0"/>
        <v>12</v>
      </c>
      <c r="M33" s="197">
        <f>L33</f>
        <v>12</v>
      </c>
      <c r="N33" s="197">
        <v>12</v>
      </c>
      <c r="O33" s="198"/>
      <c r="P33" s="198"/>
      <c r="Q33" s="198"/>
      <c r="R33" s="198"/>
      <c r="S33" s="198"/>
    </row>
    <row r="34" spans="1:19" ht="19.5" customHeight="1" x14ac:dyDescent="0.25">
      <c r="A34" s="34">
        <f t="shared" si="1"/>
        <v>30</v>
      </c>
      <c r="B34" s="223" t="s">
        <v>1062</v>
      </c>
      <c r="C34" s="223">
        <v>6224</v>
      </c>
      <c r="D34" s="224" t="s">
        <v>1063</v>
      </c>
      <c r="E34" s="224" t="s">
        <v>1064</v>
      </c>
      <c r="F34" s="225">
        <v>1975</v>
      </c>
      <c r="G34" s="197">
        <v>18</v>
      </c>
      <c r="H34" s="197"/>
      <c r="I34" s="197"/>
      <c r="J34" s="197"/>
      <c r="K34" s="197"/>
      <c r="L34" s="197">
        <f t="shared" si="0"/>
        <v>18</v>
      </c>
      <c r="M34" s="197"/>
      <c r="N34" s="198" t="s">
        <v>924</v>
      </c>
      <c r="O34" s="198"/>
      <c r="P34" s="198"/>
      <c r="Q34" s="198"/>
      <c r="R34" s="198"/>
      <c r="S34" s="198"/>
    </row>
    <row r="35" spans="1:19" ht="19.5" customHeight="1" x14ac:dyDescent="0.25">
      <c r="A35" s="34">
        <f t="shared" si="1"/>
        <v>31</v>
      </c>
      <c r="B35" s="223" t="s">
        <v>1065</v>
      </c>
      <c r="C35" s="223">
        <v>6229</v>
      </c>
      <c r="D35" s="224" t="s">
        <v>1063</v>
      </c>
      <c r="E35" s="224" t="s">
        <v>1066</v>
      </c>
      <c r="F35" s="225">
        <v>1988</v>
      </c>
      <c r="G35" s="197">
        <v>8</v>
      </c>
      <c r="H35" s="197"/>
      <c r="I35" s="197"/>
      <c r="J35" s="197"/>
      <c r="K35" s="197"/>
      <c r="L35" s="197">
        <f t="shared" si="0"/>
        <v>8</v>
      </c>
      <c r="M35" s="197"/>
      <c r="N35" s="197">
        <v>8</v>
      </c>
      <c r="O35" s="198"/>
      <c r="P35" s="198"/>
      <c r="Q35" s="198"/>
      <c r="R35" s="198"/>
      <c r="S35" s="198"/>
    </row>
    <row r="36" spans="1:19" ht="19.5" customHeight="1" x14ac:dyDescent="0.25">
      <c r="A36" s="34">
        <f t="shared" si="1"/>
        <v>32</v>
      </c>
      <c r="B36" s="223" t="s">
        <v>1067</v>
      </c>
      <c r="C36" s="223">
        <v>6234</v>
      </c>
      <c r="D36" s="224" t="s">
        <v>1063</v>
      </c>
      <c r="E36" s="224" t="s">
        <v>1068</v>
      </c>
      <c r="F36" s="225">
        <v>2007</v>
      </c>
      <c r="G36" s="197">
        <v>6</v>
      </c>
      <c r="H36" s="197"/>
      <c r="I36" s="197"/>
      <c r="J36" s="197"/>
      <c r="K36" s="197"/>
      <c r="L36" s="197">
        <f t="shared" si="0"/>
        <v>6</v>
      </c>
      <c r="M36" s="197"/>
      <c r="N36" s="197">
        <v>6</v>
      </c>
      <c r="O36" s="198"/>
      <c r="P36" s="198"/>
      <c r="Q36" s="198"/>
      <c r="R36" s="198"/>
      <c r="S36" s="198"/>
    </row>
    <row r="37" spans="1:19" ht="19.5" customHeight="1" x14ac:dyDescent="0.25">
      <c r="A37" s="34">
        <f t="shared" si="1"/>
        <v>33</v>
      </c>
      <c r="B37" s="223" t="s">
        <v>1069</v>
      </c>
      <c r="C37" s="223">
        <v>6233</v>
      </c>
      <c r="D37" s="224" t="s">
        <v>1063</v>
      </c>
      <c r="E37" s="224" t="s">
        <v>1070</v>
      </c>
      <c r="F37" s="225">
        <v>2007</v>
      </c>
      <c r="G37" s="197">
        <v>6</v>
      </c>
      <c r="H37" s="197"/>
      <c r="I37" s="197"/>
      <c r="J37" s="197"/>
      <c r="K37" s="197"/>
      <c r="L37" s="197">
        <f t="shared" ref="L37:L68" si="2">SUM(G37:K37)</f>
        <v>6</v>
      </c>
      <c r="M37" s="197"/>
      <c r="N37" s="197">
        <v>6</v>
      </c>
      <c r="O37" s="198"/>
      <c r="P37" s="198"/>
      <c r="Q37" s="198"/>
      <c r="R37" s="198"/>
      <c r="S37" s="198"/>
    </row>
    <row r="38" spans="1:19" ht="19.5" customHeight="1" x14ac:dyDescent="0.25">
      <c r="A38" s="34">
        <f t="shared" ref="A38:A69" si="3">1+A37</f>
        <v>34</v>
      </c>
      <c r="B38" s="223" t="s">
        <v>1071</v>
      </c>
      <c r="C38" s="223">
        <v>6232</v>
      </c>
      <c r="D38" s="224" t="s">
        <v>1063</v>
      </c>
      <c r="E38" s="224" t="s">
        <v>1072</v>
      </c>
      <c r="F38" s="225">
        <v>2007</v>
      </c>
      <c r="G38" s="226"/>
      <c r="H38" s="197">
        <v>6</v>
      </c>
      <c r="I38" s="197"/>
      <c r="J38" s="197"/>
      <c r="K38" s="197"/>
      <c r="L38" s="197">
        <f t="shared" si="2"/>
        <v>6</v>
      </c>
      <c r="M38" s="197"/>
      <c r="N38" s="197">
        <v>6</v>
      </c>
      <c r="O38" s="198"/>
      <c r="P38" s="198"/>
      <c r="Q38" s="198"/>
      <c r="R38" s="198"/>
      <c r="S38" s="198"/>
    </row>
    <row r="39" spans="1:19" ht="19.5" customHeight="1" x14ac:dyDescent="0.25">
      <c r="A39" s="34">
        <f t="shared" si="3"/>
        <v>35</v>
      </c>
      <c r="B39" s="223" t="s">
        <v>1071</v>
      </c>
      <c r="C39" s="223">
        <v>6231</v>
      </c>
      <c r="D39" s="224" t="s">
        <v>1063</v>
      </c>
      <c r="E39" s="224" t="s">
        <v>1073</v>
      </c>
      <c r="F39" s="225">
        <v>2007</v>
      </c>
      <c r="G39" s="226"/>
      <c r="H39" s="197">
        <v>6</v>
      </c>
      <c r="I39" s="197"/>
      <c r="J39" s="197"/>
      <c r="K39" s="197"/>
      <c r="L39" s="197">
        <f t="shared" si="2"/>
        <v>6</v>
      </c>
      <c r="M39" s="197">
        <f>SUM(L34:L39)</f>
        <v>50</v>
      </c>
      <c r="N39" s="197">
        <v>6</v>
      </c>
      <c r="O39" s="198"/>
      <c r="P39" s="198"/>
      <c r="Q39" s="198"/>
      <c r="R39" s="198"/>
      <c r="S39" s="198"/>
    </row>
    <row r="40" spans="1:19" ht="19.5" customHeight="1" x14ac:dyDescent="0.25">
      <c r="A40" s="34">
        <f t="shared" si="3"/>
        <v>36</v>
      </c>
      <c r="B40" s="223" t="s">
        <v>1074</v>
      </c>
      <c r="C40" s="223">
        <v>6240</v>
      </c>
      <c r="D40" s="224" t="s">
        <v>1075</v>
      </c>
      <c r="E40" s="224" t="s">
        <v>1076</v>
      </c>
      <c r="F40" s="225">
        <v>1973</v>
      </c>
      <c r="G40" s="197">
        <v>8</v>
      </c>
      <c r="H40" s="197"/>
      <c r="I40" s="197"/>
      <c r="J40" s="197"/>
      <c r="K40" s="197"/>
      <c r="L40" s="197">
        <f t="shared" si="2"/>
        <v>8</v>
      </c>
      <c r="M40" s="197">
        <f>L40</f>
        <v>8</v>
      </c>
      <c r="N40" s="198" t="s">
        <v>924</v>
      </c>
      <c r="O40" s="198"/>
      <c r="P40" s="198"/>
      <c r="Q40" s="198"/>
      <c r="R40" s="198"/>
      <c r="S40" s="198"/>
    </row>
    <row r="41" spans="1:19" ht="19.5" customHeight="1" x14ac:dyDescent="0.25">
      <c r="A41" s="34">
        <f t="shared" si="3"/>
        <v>37</v>
      </c>
      <c r="B41" s="223" t="s">
        <v>1077</v>
      </c>
      <c r="C41" s="223">
        <v>6244</v>
      </c>
      <c r="D41" s="224" t="s">
        <v>1078</v>
      </c>
      <c r="E41" s="224" t="s">
        <v>1079</v>
      </c>
      <c r="F41" s="225">
        <v>1964</v>
      </c>
      <c r="G41" s="197">
        <v>5</v>
      </c>
      <c r="H41" s="197"/>
      <c r="I41" s="197"/>
      <c r="J41" s="197"/>
      <c r="K41" s="197"/>
      <c r="L41" s="197">
        <f t="shared" si="2"/>
        <v>5</v>
      </c>
      <c r="M41" s="197"/>
      <c r="N41" s="198" t="s">
        <v>924</v>
      </c>
      <c r="O41" s="198"/>
      <c r="P41" s="198"/>
      <c r="Q41" s="198"/>
      <c r="R41" s="198"/>
      <c r="S41" s="198"/>
    </row>
    <row r="42" spans="1:19" ht="19.5" customHeight="1" x14ac:dyDescent="0.25">
      <c r="A42" s="34">
        <f t="shared" si="3"/>
        <v>38</v>
      </c>
      <c r="B42" s="223" t="s">
        <v>1080</v>
      </c>
      <c r="C42" s="223">
        <v>6245</v>
      </c>
      <c r="D42" s="224" t="s">
        <v>1078</v>
      </c>
      <c r="E42" s="224" t="s">
        <v>1081</v>
      </c>
      <c r="F42" s="225">
        <v>1957</v>
      </c>
      <c r="G42" s="197">
        <v>5</v>
      </c>
      <c r="H42" s="197"/>
      <c r="I42" s="197"/>
      <c r="J42" s="197"/>
      <c r="K42" s="197"/>
      <c r="L42" s="197">
        <f t="shared" si="2"/>
        <v>5</v>
      </c>
      <c r="M42" s="197"/>
      <c r="N42" s="198" t="s">
        <v>924</v>
      </c>
      <c r="O42" s="198"/>
      <c r="P42" s="198"/>
      <c r="Q42" s="198"/>
      <c r="R42" s="198"/>
      <c r="S42" s="198"/>
    </row>
    <row r="43" spans="1:19" ht="19.5" customHeight="1" x14ac:dyDescent="0.25">
      <c r="A43" s="34">
        <f t="shared" si="3"/>
        <v>39</v>
      </c>
      <c r="B43" s="223" t="s">
        <v>1082</v>
      </c>
      <c r="C43" s="223">
        <v>6247</v>
      </c>
      <c r="D43" s="224" t="s">
        <v>1078</v>
      </c>
      <c r="E43" s="224" t="s">
        <v>1083</v>
      </c>
      <c r="F43" s="225">
        <v>2003</v>
      </c>
      <c r="G43" s="226"/>
      <c r="H43" s="197">
        <v>14</v>
      </c>
      <c r="I43" s="197"/>
      <c r="J43" s="197"/>
      <c r="K43" s="197"/>
      <c r="L43" s="197">
        <f t="shared" si="2"/>
        <v>14</v>
      </c>
      <c r="M43" s="197"/>
      <c r="N43" s="197">
        <v>8</v>
      </c>
      <c r="O43" s="198"/>
      <c r="P43" s="198"/>
      <c r="Q43" s="198"/>
      <c r="R43" s="198"/>
      <c r="S43" s="198"/>
    </row>
    <row r="44" spans="1:19" ht="19.5" customHeight="1" x14ac:dyDescent="0.25">
      <c r="A44" s="34">
        <f t="shared" si="3"/>
        <v>40</v>
      </c>
      <c r="B44" s="223" t="s">
        <v>1084</v>
      </c>
      <c r="C44" s="223">
        <v>6246</v>
      </c>
      <c r="D44" s="224" t="s">
        <v>1078</v>
      </c>
      <c r="E44" s="224" t="s">
        <v>1085</v>
      </c>
      <c r="F44" s="225">
        <v>2003</v>
      </c>
      <c r="G44" s="226"/>
      <c r="H44" s="197">
        <v>8</v>
      </c>
      <c r="I44" s="197"/>
      <c r="J44" s="197"/>
      <c r="K44" s="197"/>
      <c r="L44" s="197">
        <f t="shared" si="2"/>
        <v>8</v>
      </c>
      <c r="M44" s="197">
        <f>SUM(L41:L44)</f>
        <v>32</v>
      </c>
      <c r="N44" s="198" t="s">
        <v>924</v>
      </c>
      <c r="O44" s="198"/>
      <c r="P44" s="198"/>
      <c r="Q44" s="198"/>
      <c r="R44" s="198"/>
      <c r="S44" s="198"/>
    </row>
    <row r="45" spans="1:19" ht="19.5" customHeight="1" x14ac:dyDescent="0.25">
      <c r="A45" s="34">
        <f t="shared" si="3"/>
        <v>41</v>
      </c>
      <c r="B45" s="223" t="s">
        <v>1086</v>
      </c>
      <c r="C45" s="223">
        <v>6253</v>
      </c>
      <c r="D45" s="224" t="s">
        <v>1087</v>
      </c>
      <c r="E45" s="224" t="s">
        <v>1088</v>
      </c>
      <c r="F45" s="225">
        <v>1976</v>
      </c>
      <c r="G45" s="197">
        <v>12</v>
      </c>
      <c r="H45" s="197"/>
      <c r="I45" s="197"/>
      <c r="J45" s="197"/>
      <c r="K45" s="197"/>
      <c r="L45" s="197">
        <f t="shared" si="2"/>
        <v>12</v>
      </c>
      <c r="M45" s="197"/>
      <c r="N45" s="197">
        <v>12</v>
      </c>
      <c r="O45" s="198"/>
      <c r="P45" s="198"/>
      <c r="Q45" s="198"/>
      <c r="R45" s="198"/>
      <c r="S45" s="198"/>
    </row>
    <row r="46" spans="1:19" ht="19.5" customHeight="1" x14ac:dyDescent="0.25">
      <c r="A46" s="34">
        <f t="shared" si="3"/>
        <v>42</v>
      </c>
      <c r="B46" s="223" t="s">
        <v>1089</v>
      </c>
      <c r="C46" s="223">
        <v>6254</v>
      </c>
      <c r="D46" s="224" t="s">
        <v>1087</v>
      </c>
      <c r="E46" s="224" t="s">
        <v>1090</v>
      </c>
      <c r="F46" s="225">
        <v>1978</v>
      </c>
      <c r="G46" s="197">
        <v>12</v>
      </c>
      <c r="H46" s="197"/>
      <c r="I46" s="197"/>
      <c r="J46" s="197"/>
      <c r="K46" s="197"/>
      <c r="L46" s="197">
        <f t="shared" si="2"/>
        <v>12</v>
      </c>
      <c r="M46" s="197"/>
      <c r="N46" s="197">
        <v>12</v>
      </c>
      <c r="O46" s="198"/>
      <c r="P46" s="198"/>
      <c r="Q46" s="198"/>
      <c r="R46" s="198"/>
      <c r="S46" s="198"/>
    </row>
    <row r="47" spans="1:19" ht="19.5" customHeight="1" x14ac:dyDescent="0.25">
      <c r="A47" s="34">
        <f t="shared" si="3"/>
        <v>43</v>
      </c>
      <c r="B47" s="223" t="s">
        <v>1091</v>
      </c>
      <c r="C47" s="223">
        <v>6255</v>
      </c>
      <c r="D47" s="224" t="s">
        <v>1087</v>
      </c>
      <c r="E47" s="224" t="s">
        <v>1092</v>
      </c>
      <c r="F47" s="225">
        <v>1978</v>
      </c>
      <c r="G47" s="197">
        <v>12</v>
      </c>
      <c r="H47" s="197"/>
      <c r="I47" s="197"/>
      <c r="J47" s="197"/>
      <c r="K47" s="197"/>
      <c r="L47" s="197">
        <f t="shared" si="2"/>
        <v>12</v>
      </c>
      <c r="M47" s="197"/>
      <c r="N47" s="197">
        <v>12</v>
      </c>
      <c r="O47" s="198"/>
      <c r="P47" s="198"/>
      <c r="Q47" s="198"/>
      <c r="R47" s="198"/>
      <c r="S47" s="198"/>
    </row>
    <row r="48" spans="1:19" ht="19.5" customHeight="1" x14ac:dyDescent="0.25">
      <c r="A48" s="34">
        <f t="shared" si="3"/>
        <v>44</v>
      </c>
      <c r="B48" s="223" t="s">
        <v>1093</v>
      </c>
      <c r="C48" s="223">
        <v>6260</v>
      </c>
      <c r="D48" s="224" t="s">
        <v>1087</v>
      </c>
      <c r="E48" s="224" t="s">
        <v>1094</v>
      </c>
      <c r="F48" s="225">
        <v>1987</v>
      </c>
      <c r="G48" s="197">
        <v>28</v>
      </c>
      <c r="H48" s="197"/>
      <c r="I48" s="197"/>
      <c r="J48" s="197"/>
      <c r="K48" s="197"/>
      <c r="L48" s="197">
        <f t="shared" si="2"/>
        <v>28</v>
      </c>
      <c r="M48" s="197">
        <f>SUM(L45:L48)</f>
        <v>64</v>
      </c>
      <c r="N48" s="197">
        <v>28</v>
      </c>
      <c r="O48" s="198"/>
      <c r="P48" s="198"/>
      <c r="Q48" s="198"/>
      <c r="R48" s="198"/>
      <c r="S48" s="198"/>
    </row>
    <row r="49" spans="1:19" ht="19.5" customHeight="1" x14ac:dyDescent="0.25">
      <c r="A49" s="34">
        <f t="shared" si="3"/>
        <v>45</v>
      </c>
      <c r="B49" s="223" t="s">
        <v>1095</v>
      </c>
      <c r="C49" s="223">
        <v>6266</v>
      </c>
      <c r="D49" s="224" t="s">
        <v>1096</v>
      </c>
      <c r="E49" s="224" t="s">
        <v>1097</v>
      </c>
      <c r="F49" s="225">
        <v>1990</v>
      </c>
      <c r="G49" s="197">
        <v>21</v>
      </c>
      <c r="H49" s="197"/>
      <c r="I49" s="197"/>
      <c r="J49" s="197"/>
      <c r="K49" s="197"/>
      <c r="L49" s="197">
        <f t="shared" si="2"/>
        <v>21</v>
      </c>
      <c r="M49" s="197"/>
      <c r="N49" s="197">
        <v>27</v>
      </c>
      <c r="O49" s="198"/>
      <c r="P49" s="198"/>
      <c r="Q49" s="198"/>
      <c r="R49" s="198"/>
      <c r="S49" s="198"/>
    </row>
    <row r="50" spans="1:19" ht="19.5" customHeight="1" x14ac:dyDescent="0.25">
      <c r="A50" s="34">
        <f t="shared" si="3"/>
        <v>46</v>
      </c>
      <c r="B50" s="223" t="s">
        <v>1098</v>
      </c>
      <c r="C50" s="223">
        <v>6267</v>
      </c>
      <c r="D50" s="224" t="s">
        <v>1096</v>
      </c>
      <c r="E50" s="224" t="s">
        <v>1099</v>
      </c>
      <c r="F50" s="225">
        <v>1991</v>
      </c>
      <c r="G50" s="197">
        <v>7</v>
      </c>
      <c r="H50" s="197"/>
      <c r="I50" s="197"/>
      <c r="J50" s="197"/>
      <c r="K50" s="197"/>
      <c r="L50" s="197">
        <f t="shared" si="2"/>
        <v>7</v>
      </c>
      <c r="M50" s="197">
        <f>SUM(L49:L50)</f>
        <v>28</v>
      </c>
      <c r="N50" s="197">
        <v>7</v>
      </c>
      <c r="O50" s="198"/>
      <c r="P50" s="198"/>
      <c r="Q50" s="198"/>
      <c r="R50" s="198"/>
      <c r="S50" s="198"/>
    </row>
    <row r="51" spans="1:19" ht="19.5" customHeight="1" x14ac:dyDescent="0.25">
      <c r="A51" s="34">
        <f t="shared" si="3"/>
        <v>47</v>
      </c>
      <c r="B51" s="223" t="s">
        <v>1100</v>
      </c>
      <c r="C51" s="223">
        <v>6272</v>
      </c>
      <c r="D51" s="224" t="s">
        <v>1101</v>
      </c>
      <c r="E51" s="224" t="s">
        <v>1102</v>
      </c>
      <c r="F51" s="225">
        <v>1977</v>
      </c>
      <c r="G51" s="197">
        <v>12</v>
      </c>
      <c r="H51" s="197"/>
      <c r="I51" s="197"/>
      <c r="J51" s="197"/>
      <c r="K51" s="197"/>
      <c r="L51" s="197">
        <f t="shared" si="2"/>
        <v>12</v>
      </c>
      <c r="M51" s="197"/>
      <c r="N51" s="197">
        <v>12</v>
      </c>
      <c r="O51" s="198"/>
      <c r="P51" s="198"/>
      <c r="Q51" s="198"/>
      <c r="R51" s="198"/>
      <c r="S51" s="198"/>
    </row>
    <row r="52" spans="1:19" ht="19.5" customHeight="1" x14ac:dyDescent="0.25">
      <c r="A52" s="34">
        <f t="shared" si="3"/>
        <v>48</v>
      </c>
      <c r="B52" s="223" t="s">
        <v>1103</v>
      </c>
      <c r="C52" s="223">
        <v>6275</v>
      </c>
      <c r="D52" s="224" t="s">
        <v>1101</v>
      </c>
      <c r="E52" s="224" t="s">
        <v>1104</v>
      </c>
      <c r="F52" s="225">
        <v>1985</v>
      </c>
      <c r="G52" s="197">
        <v>20</v>
      </c>
      <c r="H52" s="197"/>
      <c r="I52" s="197"/>
      <c r="J52" s="197"/>
      <c r="K52" s="197"/>
      <c r="L52" s="197">
        <f t="shared" si="2"/>
        <v>20</v>
      </c>
      <c r="M52" s="197"/>
      <c r="N52" s="197">
        <v>20</v>
      </c>
      <c r="O52" s="198"/>
      <c r="P52" s="198"/>
      <c r="Q52" s="198"/>
      <c r="R52" s="198"/>
      <c r="S52" s="198"/>
    </row>
    <row r="53" spans="1:19" ht="19.5" customHeight="1" x14ac:dyDescent="0.25">
      <c r="A53" s="34">
        <f t="shared" si="3"/>
        <v>49</v>
      </c>
      <c r="B53" s="223" t="s">
        <v>1105</v>
      </c>
      <c r="C53" s="223">
        <v>6277</v>
      </c>
      <c r="D53" s="224" t="s">
        <v>1101</v>
      </c>
      <c r="E53" s="224" t="s">
        <v>1106</v>
      </c>
      <c r="F53" s="225">
        <v>1990</v>
      </c>
      <c r="G53" s="233"/>
      <c r="H53" s="233"/>
      <c r="I53" s="233"/>
      <c r="J53" s="233"/>
      <c r="K53" s="233"/>
      <c r="L53" s="197">
        <f t="shared" si="2"/>
        <v>0</v>
      </c>
      <c r="M53" s="198">
        <f>SUM(L51:L53)</f>
        <v>32</v>
      </c>
      <c r="N53" s="197">
        <v>2</v>
      </c>
      <c r="O53" s="198"/>
      <c r="P53" s="197">
        <v>1</v>
      </c>
      <c r="Q53" s="197"/>
      <c r="R53" s="197"/>
      <c r="S53" s="197" t="s">
        <v>1719</v>
      </c>
    </row>
    <row r="54" spans="1:19" ht="19.5" customHeight="1" x14ac:dyDescent="0.25">
      <c r="A54" s="34">
        <f t="shared" si="3"/>
        <v>50</v>
      </c>
      <c r="B54" s="223" t="s">
        <v>1107</v>
      </c>
      <c r="C54" s="223" t="s">
        <v>1702</v>
      </c>
      <c r="D54" s="224" t="s">
        <v>1108</v>
      </c>
      <c r="E54" s="224" t="s">
        <v>1109</v>
      </c>
      <c r="F54" s="225">
        <v>1976</v>
      </c>
      <c r="G54" s="197">
        <v>16</v>
      </c>
      <c r="H54" s="197"/>
      <c r="I54" s="197"/>
      <c r="J54" s="197"/>
      <c r="K54" s="197"/>
      <c r="L54" s="197">
        <f t="shared" si="2"/>
        <v>16</v>
      </c>
      <c r="M54" s="197"/>
      <c r="N54" s="197">
        <v>12</v>
      </c>
      <c r="O54" s="198"/>
      <c r="P54" s="198"/>
      <c r="Q54" s="198"/>
      <c r="R54" s="198"/>
      <c r="S54" s="198"/>
    </row>
    <row r="55" spans="1:19" ht="19.5" customHeight="1" x14ac:dyDescent="0.25">
      <c r="A55" s="34">
        <f t="shared" si="3"/>
        <v>51</v>
      </c>
      <c r="B55" s="223" t="s">
        <v>1110</v>
      </c>
      <c r="C55" s="223">
        <v>6280</v>
      </c>
      <c r="D55" s="224" t="s">
        <v>1108</v>
      </c>
      <c r="E55" s="224" t="s">
        <v>1111</v>
      </c>
      <c r="F55" s="225">
        <v>1979</v>
      </c>
      <c r="G55" s="197">
        <v>12</v>
      </c>
      <c r="H55" s="197"/>
      <c r="I55" s="197"/>
      <c r="J55" s="197"/>
      <c r="K55" s="197"/>
      <c r="L55" s="197">
        <f t="shared" si="2"/>
        <v>12</v>
      </c>
      <c r="M55" s="197">
        <f>SUM(L54:L55)</f>
        <v>28</v>
      </c>
      <c r="N55" s="197">
        <v>12</v>
      </c>
      <c r="O55" s="198"/>
      <c r="P55" s="198"/>
      <c r="Q55" s="198"/>
      <c r="R55" s="198"/>
      <c r="S55" s="198"/>
    </row>
    <row r="56" spans="1:19" ht="19.5" customHeight="1" x14ac:dyDescent="0.25">
      <c r="A56" s="34">
        <f t="shared" si="3"/>
        <v>52</v>
      </c>
      <c r="B56" s="223" t="s">
        <v>1112</v>
      </c>
      <c r="C56" s="223">
        <v>6282</v>
      </c>
      <c r="D56" s="224" t="s">
        <v>1113</v>
      </c>
      <c r="E56" s="224" t="s">
        <v>1114</v>
      </c>
      <c r="F56" s="225">
        <v>1971</v>
      </c>
      <c r="G56" s="197">
        <v>5</v>
      </c>
      <c r="H56" s="197"/>
      <c r="I56" s="197"/>
      <c r="J56" s="197"/>
      <c r="K56" s="197"/>
      <c r="L56" s="197">
        <f t="shared" si="2"/>
        <v>5</v>
      </c>
      <c r="M56" s="197"/>
      <c r="N56" s="197">
        <v>6</v>
      </c>
      <c r="O56" s="198"/>
      <c r="P56" s="198"/>
      <c r="Q56" s="198"/>
      <c r="R56" s="198"/>
      <c r="S56" s="198"/>
    </row>
    <row r="57" spans="1:19" ht="19.5" customHeight="1" x14ac:dyDescent="0.25">
      <c r="A57" s="34">
        <f t="shared" si="3"/>
        <v>53</v>
      </c>
      <c r="B57" s="223" t="s">
        <v>1115</v>
      </c>
      <c r="C57" s="223">
        <v>6283</v>
      </c>
      <c r="D57" s="224" t="s">
        <v>1113</v>
      </c>
      <c r="E57" s="224" t="s">
        <v>1116</v>
      </c>
      <c r="F57" s="225">
        <v>1976</v>
      </c>
      <c r="G57" s="197">
        <v>3</v>
      </c>
      <c r="H57" s="197"/>
      <c r="I57" s="197"/>
      <c r="J57" s="197"/>
      <c r="K57" s="197"/>
      <c r="L57" s="197">
        <f t="shared" si="2"/>
        <v>3</v>
      </c>
      <c r="M57" s="197"/>
      <c r="N57" s="198" t="s">
        <v>924</v>
      </c>
      <c r="O57" s="198"/>
      <c r="P57" s="198"/>
      <c r="Q57" s="198"/>
      <c r="R57" s="198"/>
      <c r="S57" s="198"/>
    </row>
    <row r="58" spans="1:19" ht="19.5" customHeight="1" x14ac:dyDescent="0.25">
      <c r="A58" s="34">
        <f t="shared" si="3"/>
        <v>54</v>
      </c>
      <c r="B58" s="223" t="s">
        <v>1117</v>
      </c>
      <c r="C58" s="223">
        <v>6284</v>
      </c>
      <c r="D58" s="224" t="s">
        <v>1113</v>
      </c>
      <c r="E58" s="224" t="s">
        <v>1118</v>
      </c>
      <c r="F58" s="225">
        <v>1980</v>
      </c>
      <c r="G58" s="197">
        <v>50</v>
      </c>
      <c r="H58" s="197"/>
      <c r="I58" s="197"/>
      <c r="J58" s="197"/>
      <c r="K58" s="197"/>
      <c r="L58" s="197">
        <f t="shared" si="2"/>
        <v>50</v>
      </c>
      <c r="M58" s="197">
        <f>SUM(L56:L58)</f>
        <v>58</v>
      </c>
      <c r="N58" s="198" t="s">
        <v>924</v>
      </c>
      <c r="O58" s="197">
        <v>50</v>
      </c>
      <c r="P58" s="198"/>
      <c r="Q58" s="198"/>
      <c r="R58" s="198"/>
      <c r="S58" s="198"/>
    </row>
    <row r="59" spans="1:19" ht="19.5" customHeight="1" x14ac:dyDescent="0.25">
      <c r="A59" s="34">
        <f t="shared" si="3"/>
        <v>55</v>
      </c>
      <c r="B59" s="223" t="s">
        <v>1119</v>
      </c>
      <c r="C59" s="223">
        <v>6286</v>
      </c>
      <c r="D59" s="224" t="s">
        <v>1120</v>
      </c>
      <c r="E59" s="224" t="s">
        <v>1121</v>
      </c>
      <c r="F59" s="225">
        <v>1976</v>
      </c>
      <c r="G59" s="197">
        <v>12</v>
      </c>
      <c r="H59" s="197"/>
      <c r="I59" s="197"/>
      <c r="J59" s="197"/>
      <c r="K59" s="197"/>
      <c r="L59" s="197">
        <f t="shared" si="2"/>
        <v>12</v>
      </c>
      <c r="M59" s="197"/>
      <c r="N59" s="198" t="s">
        <v>924</v>
      </c>
      <c r="O59" s="198"/>
      <c r="P59" s="198"/>
      <c r="Q59" s="198"/>
      <c r="R59" s="198"/>
      <c r="S59" s="198"/>
    </row>
    <row r="60" spans="1:19" ht="19.5" customHeight="1" x14ac:dyDescent="0.25">
      <c r="A60" s="34">
        <f t="shared" si="3"/>
        <v>56</v>
      </c>
      <c r="B60" s="223" t="s">
        <v>1122</v>
      </c>
      <c r="C60" s="223">
        <v>6287</v>
      </c>
      <c r="D60" s="224" t="s">
        <v>1120</v>
      </c>
      <c r="E60" s="224" t="s">
        <v>1123</v>
      </c>
      <c r="F60" s="225">
        <v>1976</v>
      </c>
      <c r="G60" s="198" t="s">
        <v>924</v>
      </c>
      <c r="H60" s="198"/>
      <c r="I60" s="198"/>
      <c r="J60" s="198"/>
      <c r="K60" s="198"/>
      <c r="L60" s="197">
        <f t="shared" si="2"/>
        <v>0</v>
      </c>
      <c r="M60" s="198"/>
      <c r="N60" s="197">
        <v>12</v>
      </c>
      <c r="O60" s="198"/>
      <c r="P60" s="198"/>
      <c r="Q60" s="198"/>
      <c r="R60" s="198"/>
      <c r="S60" s="198"/>
    </row>
    <row r="61" spans="1:19" ht="19.5" customHeight="1" x14ac:dyDescent="0.25">
      <c r="A61" s="34">
        <f t="shared" si="3"/>
        <v>57</v>
      </c>
      <c r="B61" s="223" t="s">
        <v>1124</v>
      </c>
      <c r="C61" s="223">
        <v>6288</v>
      </c>
      <c r="D61" s="224" t="s">
        <v>1120</v>
      </c>
      <c r="E61" s="224" t="s">
        <v>1125</v>
      </c>
      <c r="F61" s="225">
        <v>1976</v>
      </c>
      <c r="G61" s="197">
        <v>16</v>
      </c>
      <c r="H61" s="197"/>
      <c r="I61" s="197"/>
      <c r="J61" s="197"/>
      <c r="K61" s="197"/>
      <c r="L61" s="197">
        <f t="shared" si="2"/>
        <v>16</v>
      </c>
      <c r="M61" s="197"/>
      <c r="N61" s="197">
        <v>16</v>
      </c>
      <c r="O61" s="198"/>
      <c r="P61" s="198"/>
      <c r="Q61" s="198"/>
      <c r="R61" s="198"/>
      <c r="S61" s="198"/>
    </row>
    <row r="62" spans="1:19" ht="19.5" customHeight="1" x14ac:dyDescent="0.25">
      <c r="A62" s="34">
        <f t="shared" si="3"/>
        <v>58</v>
      </c>
      <c r="B62" s="223" t="s">
        <v>1126</v>
      </c>
      <c r="C62" s="223">
        <v>6289</v>
      </c>
      <c r="D62" s="224" t="s">
        <v>1120</v>
      </c>
      <c r="E62" s="224" t="s">
        <v>1127</v>
      </c>
      <c r="F62" s="225">
        <v>1976</v>
      </c>
      <c r="G62" s="197">
        <v>13</v>
      </c>
      <c r="H62" s="197"/>
      <c r="I62" s="197"/>
      <c r="J62" s="197"/>
      <c r="K62" s="197"/>
      <c r="L62" s="197">
        <f t="shared" si="2"/>
        <v>13</v>
      </c>
      <c r="M62" s="197"/>
      <c r="N62" s="197">
        <v>11</v>
      </c>
      <c r="O62" s="198"/>
      <c r="P62" s="198"/>
      <c r="Q62" s="198"/>
      <c r="R62" s="198"/>
      <c r="S62" s="198"/>
    </row>
    <row r="63" spans="1:19" ht="19.5" customHeight="1" x14ac:dyDescent="0.25">
      <c r="A63" s="34">
        <f t="shared" si="3"/>
        <v>59</v>
      </c>
      <c r="B63" s="223" t="s">
        <v>1128</v>
      </c>
      <c r="C63" s="223">
        <v>6290</v>
      </c>
      <c r="D63" s="224" t="s">
        <v>1120</v>
      </c>
      <c r="E63" s="224" t="s">
        <v>1129</v>
      </c>
      <c r="F63" s="225">
        <v>1976</v>
      </c>
      <c r="G63" s="197">
        <v>12</v>
      </c>
      <c r="H63" s="197"/>
      <c r="I63" s="197"/>
      <c r="J63" s="197"/>
      <c r="K63" s="197"/>
      <c r="L63" s="197">
        <f t="shared" si="2"/>
        <v>12</v>
      </c>
      <c r="M63" s="197">
        <f>SUM(L59:L63)</f>
        <v>53</v>
      </c>
      <c r="N63" s="197">
        <v>12</v>
      </c>
      <c r="O63" s="198"/>
      <c r="P63" s="198"/>
      <c r="Q63" s="198"/>
      <c r="R63" s="198"/>
      <c r="S63" s="198"/>
    </row>
    <row r="64" spans="1:19" ht="19.5" customHeight="1" x14ac:dyDescent="0.25">
      <c r="A64" s="34">
        <f t="shared" si="3"/>
        <v>60</v>
      </c>
      <c r="B64" s="223" t="s">
        <v>1130</v>
      </c>
      <c r="C64" s="223">
        <v>6306</v>
      </c>
      <c r="D64" s="224" t="s">
        <v>1131</v>
      </c>
      <c r="E64" s="224" t="s">
        <v>1132</v>
      </c>
      <c r="F64" s="225">
        <v>1977</v>
      </c>
      <c r="G64" s="197">
        <v>6</v>
      </c>
      <c r="H64" s="197"/>
      <c r="I64" s="197"/>
      <c r="J64" s="197"/>
      <c r="K64" s="197"/>
      <c r="L64" s="197">
        <f t="shared" si="2"/>
        <v>6</v>
      </c>
      <c r="M64" s="197"/>
      <c r="N64" s="197">
        <v>6</v>
      </c>
      <c r="O64" s="198"/>
      <c r="P64" s="198"/>
      <c r="Q64" s="198"/>
      <c r="R64" s="198"/>
      <c r="S64" s="198"/>
    </row>
    <row r="65" spans="1:19" ht="19.5" customHeight="1" x14ac:dyDescent="0.25">
      <c r="A65" s="34">
        <f t="shared" si="3"/>
        <v>61</v>
      </c>
      <c r="B65" s="223" t="s">
        <v>1133</v>
      </c>
      <c r="C65" s="223">
        <v>6307</v>
      </c>
      <c r="D65" s="224" t="s">
        <v>1131</v>
      </c>
      <c r="E65" s="224" t="s">
        <v>1134</v>
      </c>
      <c r="F65" s="225">
        <v>1977</v>
      </c>
      <c r="G65" s="197">
        <v>6</v>
      </c>
      <c r="H65" s="197"/>
      <c r="I65" s="197"/>
      <c r="J65" s="197"/>
      <c r="K65" s="197"/>
      <c r="L65" s="197">
        <f t="shared" si="2"/>
        <v>6</v>
      </c>
      <c r="M65" s="197"/>
      <c r="N65" s="197">
        <v>6</v>
      </c>
      <c r="O65" s="198"/>
      <c r="P65" s="198"/>
      <c r="Q65" s="198"/>
      <c r="R65" s="198"/>
      <c r="S65" s="198"/>
    </row>
    <row r="66" spans="1:19" ht="19.5" customHeight="1" x14ac:dyDescent="0.25">
      <c r="A66" s="34">
        <f t="shared" si="3"/>
        <v>62</v>
      </c>
      <c r="B66" s="223" t="s">
        <v>1135</v>
      </c>
      <c r="C66" s="223">
        <v>6308</v>
      </c>
      <c r="D66" s="224" t="s">
        <v>1131</v>
      </c>
      <c r="E66" s="224" t="s">
        <v>1136</v>
      </c>
      <c r="F66" s="225">
        <v>1985</v>
      </c>
      <c r="G66" s="197">
        <v>7</v>
      </c>
      <c r="H66" s="197"/>
      <c r="I66" s="197"/>
      <c r="J66" s="197"/>
      <c r="K66" s="197"/>
      <c r="L66" s="197">
        <f t="shared" si="2"/>
        <v>7</v>
      </c>
      <c r="M66" s="197">
        <f>SUM(L64:L66)</f>
        <v>19</v>
      </c>
      <c r="N66" s="197">
        <v>7</v>
      </c>
      <c r="O66" s="198"/>
      <c r="P66" s="198"/>
      <c r="Q66" s="198"/>
      <c r="R66" s="198"/>
      <c r="S66" s="198"/>
    </row>
    <row r="67" spans="1:19" ht="19.5" customHeight="1" x14ac:dyDescent="0.25">
      <c r="A67" s="34">
        <f t="shared" si="3"/>
        <v>63</v>
      </c>
      <c r="B67" s="223" t="s">
        <v>1137</v>
      </c>
      <c r="C67" s="223">
        <v>6312</v>
      </c>
      <c r="D67" s="224" t="s">
        <v>1138</v>
      </c>
      <c r="E67" s="224" t="s">
        <v>1139</v>
      </c>
      <c r="F67" s="225">
        <v>1976</v>
      </c>
      <c r="G67" s="197">
        <v>3</v>
      </c>
      <c r="H67" s="197"/>
      <c r="I67" s="197"/>
      <c r="J67" s="197"/>
      <c r="K67" s="197"/>
      <c r="L67" s="197">
        <f t="shared" si="2"/>
        <v>3</v>
      </c>
      <c r="M67" s="197"/>
      <c r="N67" s="198" t="s">
        <v>924</v>
      </c>
      <c r="O67" s="198"/>
      <c r="P67" s="198"/>
      <c r="Q67" s="198"/>
      <c r="R67" s="198"/>
      <c r="S67" s="198"/>
    </row>
    <row r="68" spans="1:19" ht="19.5" customHeight="1" x14ac:dyDescent="0.25">
      <c r="A68" s="34">
        <f t="shared" si="3"/>
        <v>64</v>
      </c>
      <c r="B68" s="223" t="s">
        <v>1140</v>
      </c>
      <c r="C68" s="223">
        <v>6313</v>
      </c>
      <c r="D68" s="224" t="s">
        <v>1138</v>
      </c>
      <c r="E68" s="224" t="s">
        <v>1141</v>
      </c>
      <c r="F68" s="225">
        <v>1983</v>
      </c>
      <c r="G68" s="197">
        <v>13</v>
      </c>
      <c r="H68" s="197"/>
      <c r="I68" s="197"/>
      <c r="J68" s="197"/>
      <c r="K68" s="197"/>
      <c r="L68" s="197">
        <f t="shared" si="2"/>
        <v>13</v>
      </c>
      <c r="M68" s="197"/>
      <c r="N68" s="197">
        <v>13</v>
      </c>
      <c r="O68" s="198"/>
      <c r="P68" s="198"/>
      <c r="Q68" s="198"/>
      <c r="R68" s="198"/>
      <c r="S68" s="198"/>
    </row>
    <row r="69" spans="1:19" ht="19.5" customHeight="1" x14ac:dyDescent="0.25">
      <c r="A69" s="34">
        <f t="shared" si="3"/>
        <v>65</v>
      </c>
      <c r="B69" s="223" t="s">
        <v>1142</v>
      </c>
      <c r="C69" s="223">
        <v>6314</v>
      </c>
      <c r="D69" s="224" t="s">
        <v>1138</v>
      </c>
      <c r="E69" s="224" t="s">
        <v>1143</v>
      </c>
      <c r="F69" s="225">
        <v>1983</v>
      </c>
      <c r="G69" s="197">
        <v>12</v>
      </c>
      <c r="H69" s="197"/>
      <c r="I69" s="197"/>
      <c r="J69" s="197"/>
      <c r="K69" s="197"/>
      <c r="L69" s="197">
        <f t="shared" ref="L69:L100" si="4">SUM(G69:K69)</f>
        <v>12</v>
      </c>
      <c r="M69" s="197"/>
      <c r="N69" s="197">
        <v>12</v>
      </c>
      <c r="O69" s="198"/>
      <c r="P69" s="198"/>
      <c r="Q69" s="198"/>
      <c r="R69" s="198"/>
      <c r="S69" s="198"/>
    </row>
    <row r="70" spans="1:19" ht="19.5" customHeight="1" x14ac:dyDescent="0.25">
      <c r="A70" s="34">
        <f t="shared" ref="A70:A91" si="5">1+A69</f>
        <v>66</v>
      </c>
      <c r="B70" s="223" t="s">
        <v>1144</v>
      </c>
      <c r="C70" s="223">
        <v>6315</v>
      </c>
      <c r="D70" s="224" t="s">
        <v>1138</v>
      </c>
      <c r="E70" s="224" t="s">
        <v>1145</v>
      </c>
      <c r="F70" s="225">
        <v>1983</v>
      </c>
      <c r="G70" s="197">
        <v>4</v>
      </c>
      <c r="H70" s="197"/>
      <c r="I70" s="197"/>
      <c r="J70" s="197"/>
      <c r="K70" s="197"/>
      <c r="L70" s="197">
        <f t="shared" si="4"/>
        <v>4</v>
      </c>
      <c r="M70" s="197">
        <f>SUM(L67:L70)</f>
        <v>32</v>
      </c>
      <c r="N70" s="197">
        <v>4</v>
      </c>
      <c r="O70" s="198"/>
      <c r="P70" s="198"/>
      <c r="Q70" s="198"/>
      <c r="R70" s="198"/>
      <c r="S70" s="198"/>
    </row>
    <row r="71" spans="1:19" ht="19.5" customHeight="1" x14ac:dyDescent="0.25">
      <c r="A71" s="34">
        <f t="shared" si="5"/>
        <v>67</v>
      </c>
      <c r="B71" s="223" t="s">
        <v>1146</v>
      </c>
      <c r="C71" s="223">
        <v>6325</v>
      </c>
      <c r="D71" s="224" t="s">
        <v>1147</v>
      </c>
      <c r="E71" s="224" t="s">
        <v>1148</v>
      </c>
      <c r="F71" s="225">
        <v>1990</v>
      </c>
      <c r="G71" s="197">
        <v>10</v>
      </c>
      <c r="H71" s="197"/>
      <c r="I71" s="197"/>
      <c r="J71" s="197"/>
      <c r="K71" s="197"/>
      <c r="L71" s="197">
        <f t="shared" si="4"/>
        <v>10</v>
      </c>
      <c r="M71" s="197">
        <f>L71</f>
        <v>10</v>
      </c>
      <c r="N71" s="197">
        <v>10</v>
      </c>
      <c r="O71" s="198"/>
      <c r="P71" s="198"/>
      <c r="Q71" s="198"/>
      <c r="R71" s="198"/>
      <c r="S71" s="198"/>
    </row>
    <row r="72" spans="1:19" ht="19.5" customHeight="1" x14ac:dyDescent="0.25">
      <c r="A72" s="34">
        <f t="shared" si="5"/>
        <v>68</v>
      </c>
      <c r="B72" s="223" t="s">
        <v>1149</v>
      </c>
      <c r="C72" s="223">
        <v>6328</v>
      </c>
      <c r="D72" s="224" t="s">
        <v>1150</v>
      </c>
      <c r="E72" s="224" t="s">
        <v>1151</v>
      </c>
      <c r="F72" s="225">
        <v>1977</v>
      </c>
      <c r="G72" s="197">
        <v>16</v>
      </c>
      <c r="H72" s="197"/>
      <c r="I72" s="197"/>
      <c r="J72" s="197"/>
      <c r="K72" s="197"/>
      <c r="L72" s="197">
        <f t="shared" si="4"/>
        <v>16</v>
      </c>
      <c r="M72" s="197"/>
      <c r="N72" s="197">
        <v>16</v>
      </c>
      <c r="O72" s="198"/>
      <c r="P72" s="198"/>
      <c r="Q72" s="198"/>
      <c r="R72" s="198"/>
      <c r="S72" s="198"/>
    </row>
    <row r="73" spans="1:19" ht="19.5" customHeight="1" x14ac:dyDescent="0.25">
      <c r="A73" s="34">
        <f t="shared" si="5"/>
        <v>69</v>
      </c>
      <c r="B73" s="223" t="s">
        <v>1152</v>
      </c>
      <c r="C73" s="223">
        <v>6329</v>
      </c>
      <c r="D73" s="224" t="s">
        <v>1150</v>
      </c>
      <c r="E73" s="224" t="s">
        <v>1153</v>
      </c>
      <c r="F73" s="225">
        <v>1979</v>
      </c>
      <c r="G73" s="197">
        <v>6</v>
      </c>
      <c r="H73" s="197"/>
      <c r="I73" s="197"/>
      <c r="J73" s="197"/>
      <c r="K73" s="197"/>
      <c r="L73" s="197">
        <f t="shared" si="4"/>
        <v>6</v>
      </c>
      <c r="M73" s="197"/>
      <c r="N73" s="197">
        <v>6</v>
      </c>
      <c r="O73" s="198"/>
      <c r="P73" s="198"/>
      <c r="Q73" s="198"/>
      <c r="R73" s="198"/>
      <c r="S73" s="198"/>
    </row>
    <row r="74" spans="1:19" ht="19.5" customHeight="1" x14ac:dyDescent="0.25">
      <c r="A74" s="34">
        <f t="shared" si="5"/>
        <v>70</v>
      </c>
      <c r="B74" s="223" t="s">
        <v>1154</v>
      </c>
      <c r="C74" s="223">
        <v>6330</v>
      </c>
      <c r="D74" s="224" t="s">
        <v>1150</v>
      </c>
      <c r="E74" s="224" t="s">
        <v>1155</v>
      </c>
      <c r="F74" s="225">
        <v>1979</v>
      </c>
      <c r="G74" s="197">
        <v>6</v>
      </c>
      <c r="H74" s="197"/>
      <c r="I74" s="197"/>
      <c r="J74" s="197"/>
      <c r="K74" s="197"/>
      <c r="L74" s="197">
        <f t="shared" si="4"/>
        <v>6</v>
      </c>
      <c r="M74" s="197"/>
      <c r="N74" s="197">
        <v>6</v>
      </c>
      <c r="O74" s="198"/>
      <c r="P74" s="198"/>
      <c r="Q74" s="198"/>
      <c r="R74" s="198"/>
      <c r="S74" s="198"/>
    </row>
    <row r="75" spans="1:19" ht="19.5" customHeight="1" x14ac:dyDescent="0.25">
      <c r="A75" s="34">
        <f t="shared" si="5"/>
        <v>71</v>
      </c>
      <c r="B75" s="223" t="s">
        <v>1156</v>
      </c>
      <c r="C75" s="223">
        <v>6331</v>
      </c>
      <c r="D75" s="224" t="s">
        <v>1150</v>
      </c>
      <c r="E75" s="224" t="s">
        <v>1157</v>
      </c>
      <c r="F75" s="225">
        <v>1993</v>
      </c>
      <c r="G75" s="197">
        <v>6</v>
      </c>
      <c r="H75" s="197"/>
      <c r="I75" s="197"/>
      <c r="J75" s="197"/>
      <c r="K75" s="197"/>
      <c r="L75" s="197">
        <f t="shared" si="4"/>
        <v>6</v>
      </c>
      <c r="M75" s="197"/>
      <c r="N75" s="197">
        <v>6</v>
      </c>
      <c r="O75" s="198"/>
      <c r="P75" s="198"/>
      <c r="Q75" s="198"/>
      <c r="R75" s="198"/>
      <c r="S75" s="198"/>
    </row>
    <row r="76" spans="1:19" ht="19.5" customHeight="1" x14ac:dyDescent="0.25">
      <c r="A76" s="34">
        <f t="shared" si="5"/>
        <v>72</v>
      </c>
      <c r="B76" s="223" t="s">
        <v>1158</v>
      </c>
      <c r="C76" s="223">
        <v>6332</v>
      </c>
      <c r="D76" s="224" t="s">
        <v>1150</v>
      </c>
      <c r="E76" s="224" t="s">
        <v>1159</v>
      </c>
      <c r="F76" s="225">
        <v>1999</v>
      </c>
      <c r="G76" s="197">
        <v>8</v>
      </c>
      <c r="H76" s="197"/>
      <c r="I76" s="197"/>
      <c r="J76" s="197"/>
      <c r="K76" s="197"/>
      <c r="L76" s="197">
        <f t="shared" si="4"/>
        <v>8</v>
      </c>
      <c r="M76" s="197"/>
      <c r="N76" s="198" t="s">
        <v>924</v>
      </c>
      <c r="O76" s="197">
        <v>6</v>
      </c>
      <c r="P76" s="198"/>
      <c r="Q76" s="198"/>
      <c r="R76" s="198"/>
      <c r="S76" s="198"/>
    </row>
    <row r="77" spans="1:19" ht="19.5" customHeight="1" x14ac:dyDescent="0.25">
      <c r="A77" s="34">
        <f t="shared" si="5"/>
        <v>73</v>
      </c>
      <c r="B77" s="223" t="s">
        <v>1160</v>
      </c>
      <c r="C77" s="223">
        <v>6333</v>
      </c>
      <c r="D77" s="224" t="s">
        <v>1150</v>
      </c>
      <c r="E77" s="224" t="s">
        <v>1806</v>
      </c>
      <c r="F77" s="225">
        <v>2000</v>
      </c>
      <c r="G77" s="197">
        <v>12</v>
      </c>
      <c r="H77" s="197"/>
      <c r="I77" s="197"/>
      <c r="J77" s="197"/>
      <c r="K77" s="197"/>
      <c r="L77" s="197">
        <f t="shared" si="4"/>
        <v>12</v>
      </c>
      <c r="M77" s="197"/>
      <c r="N77" s="197">
        <v>12</v>
      </c>
      <c r="O77" s="198"/>
      <c r="P77" s="198"/>
      <c r="Q77" s="198"/>
      <c r="R77" s="198"/>
      <c r="S77" s="198"/>
    </row>
    <row r="78" spans="1:19" ht="19.5" customHeight="1" x14ac:dyDescent="0.25">
      <c r="A78" s="34">
        <f t="shared" si="5"/>
        <v>74</v>
      </c>
      <c r="B78" s="223" t="s">
        <v>1161</v>
      </c>
      <c r="C78" s="223">
        <v>6334</v>
      </c>
      <c r="D78" s="224" t="s">
        <v>1150</v>
      </c>
      <c r="E78" s="224" t="s">
        <v>1162</v>
      </c>
      <c r="F78" s="225">
        <v>2007</v>
      </c>
      <c r="G78" s="197">
        <v>6</v>
      </c>
      <c r="H78" s="197"/>
      <c r="I78" s="197"/>
      <c r="J78" s="197"/>
      <c r="K78" s="197"/>
      <c r="L78" s="197">
        <f t="shared" si="4"/>
        <v>6</v>
      </c>
      <c r="M78" s="197"/>
      <c r="N78" s="197">
        <v>6</v>
      </c>
      <c r="O78" s="198"/>
      <c r="P78" s="198"/>
      <c r="Q78" s="198"/>
      <c r="R78" s="198"/>
      <c r="S78" s="198"/>
    </row>
    <row r="79" spans="1:19" ht="19.5" customHeight="1" x14ac:dyDescent="0.25">
      <c r="A79" s="34">
        <f t="shared" si="5"/>
        <v>75</v>
      </c>
      <c r="B79" s="223" t="s">
        <v>1163</v>
      </c>
      <c r="C79" s="223">
        <v>6335</v>
      </c>
      <c r="D79" s="224" t="s">
        <v>1150</v>
      </c>
      <c r="E79" s="224" t="s">
        <v>1164</v>
      </c>
      <c r="F79" s="225">
        <v>2007</v>
      </c>
      <c r="G79" s="197">
        <v>6</v>
      </c>
      <c r="H79" s="197"/>
      <c r="I79" s="197"/>
      <c r="J79" s="197"/>
      <c r="K79" s="197"/>
      <c r="L79" s="197">
        <f t="shared" si="4"/>
        <v>6</v>
      </c>
      <c r="M79" s="197">
        <f>SUM(L72:L79)</f>
        <v>66</v>
      </c>
      <c r="N79" s="197">
        <v>6</v>
      </c>
      <c r="O79" s="198"/>
      <c r="P79" s="198"/>
      <c r="Q79" s="198"/>
      <c r="R79" s="198"/>
      <c r="S79" s="198"/>
    </row>
    <row r="80" spans="1:19" ht="19.5" customHeight="1" x14ac:dyDescent="0.25">
      <c r="A80" s="34">
        <f t="shared" si="5"/>
        <v>76</v>
      </c>
      <c r="B80" s="223" t="s">
        <v>1165</v>
      </c>
      <c r="C80" s="223">
        <v>6344</v>
      </c>
      <c r="D80" s="224" t="s">
        <v>1166</v>
      </c>
      <c r="E80" s="224" t="s">
        <v>1167</v>
      </c>
      <c r="F80" s="225">
        <v>1989</v>
      </c>
      <c r="G80" s="197">
        <v>6</v>
      </c>
      <c r="H80" s="197"/>
      <c r="I80" s="197"/>
      <c r="J80" s="197"/>
      <c r="K80" s="197"/>
      <c r="L80" s="197">
        <f t="shared" si="4"/>
        <v>6</v>
      </c>
      <c r="M80" s="197"/>
      <c r="N80" s="197">
        <v>6</v>
      </c>
      <c r="O80" s="198"/>
      <c r="P80" s="198"/>
      <c r="Q80" s="198"/>
      <c r="R80" s="198"/>
      <c r="S80" s="198"/>
    </row>
    <row r="81" spans="1:19" ht="19.5" customHeight="1" x14ac:dyDescent="0.25">
      <c r="A81" s="34">
        <f t="shared" si="5"/>
        <v>77</v>
      </c>
      <c r="B81" s="223" t="s">
        <v>1168</v>
      </c>
      <c r="C81" s="223">
        <v>6345</v>
      </c>
      <c r="D81" s="224" t="s">
        <v>1166</v>
      </c>
      <c r="E81" s="224" t="s">
        <v>1167</v>
      </c>
      <c r="F81" s="225">
        <v>1989</v>
      </c>
      <c r="G81" s="197">
        <v>6</v>
      </c>
      <c r="H81" s="197"/>
      <c r="I81" s="197"/>
      <c r="J81" s="197"/>
      <c r="K81" s="197"/>
      <c r="L81" s="197">
        <f t="shared" si="4"/>
        <v>6</v>
      </c>
      <c r="M81" s="197"/>
      <c r="N81" s="197">
        <v>6</v>
      </c>
      <c r="O81" s="198"/>
      <c r="P81" s="198"/>
      <c r="Q81" s="198"/>
      <c r="R81" s="198"/>
      <c r="S81" s="198"/>
    </row>
    <row r="82" spans="1:19" ht="19.5" customHeight="1" x14ac:dyDescent="0.25">
      <c r="A82" s="34">
        <f t="shared" si="5"/>
        <v>78</v>
      </c>
      <c r="B82" s="223" t="s">
        <v>1169</v>
      </c>
      <c r="C82" s="223">
        <v>6346</v>
      </c>
      <c r="D82" s="224" t="s">
        <v>1166</v>
      </c>
      <c r="E82" s="224" t="s">
        <v>1170</v>
      </c>
      <c r="F82" s="225">
        <v>2000</v>
      </c>
      <c r="G82" s="197">
        <v>4</v>
      </c>
      <c r="H82" s="197"/>
      <c r="I82" s="197"/>
      <c r="J82" s="197"/>
      <c r="K82" s="197"/>
      <c r="L82" s="197">
        <f t="shared" si="4"/>
        <v>4</v>
      </c>
      <c r="M82" s="197"/>
      <c r="N82" s="198" t="s">
        <v>924</v>
      </c>
      <c r="O82" s="198"/>
      <c r="P82" s="197"/>
      <c r="Q82" s="197"/>
      <c r="R82" s="197"/>
      <c r="S82" s="197"/>
    </row>
    <row r="83" spans="1:19" ht="19.5" customHeight="1" x14ac:dyDescent="0.25">
      <c r="A83" s="34">
        <f t="shared" si="5"/>
        <v>79</v>
      </c>
      <c r="B83" s="223" t="s">
        <v>1171</v>
      </c>
      <c r="C83" s="223">
        <v>6347</v>
      </c>
      <c r="D83" s="224" t="s">
        <v>1166</v>
      </c>
      <c r="E83" s="224" t="s">
        <v>1172</v>
      </c>
      <c r="F83" s="225">
        <v>2000</v>
      </c>
      <c r="G83" s="197">
        <v>18</v>
      </c>
      <c r="H83" s="197"/>
      <c r="I83" s="197"/>
      <c r="J83" s="197"/>
      <c r="K83" s="197"/>
      <c r="L83" s="197">
        <f t="shared" si="4"/>
        <v>18</v>
      </c>
      <c r="M83" s="197"/>
      <c r="N83" s="197">
        <v>18</v>
      </c>
      <c r="O83" s="198"/>
      <c r="P83" s="198"/>
      <c r="Q83" s="198"/>
      <c r="R83" s="198"/>
      <c r="S83" s="198"/>
    </row>
    <row r="84" spans="1:19" ht="19.5" customHeight="1" x14ac:dyDescent="0.25">
      <c r="A84" s="34">
        <f t="shared" si="5"/>
        <v>80</v>
      </c>
      <c r="B84" s="223" t="s">
        <v>1173</v>
      </c>
      <c r="C84" s="223">
        <v>6348</v>
      </c>
      <c r="D84" s="224" t="s">
        <v>1166</v>
      </c>
      <c r="E84" s="224" t="s">
        <v>1174</v>
      </c>
      <c r="F84" s="225">
        <v>2000</v>
      </c>
      <c r="G84" s="197">
        <v>21</v>
      </c>
      <c r="H84" s="197"/>
      <c r="I84" s="197"/>
      <c r="J84" s="197"/>
      <c r="K84" s="197"/>
      <c r="L84" s="197">
        <f t="shared" si="4"/>
        <v>21</v>
      </c>
      <c r="M84" s="197"/>
      <c r="N84" s="197">
        <v>28</v>
      </c>
      <c r="O84" s="198"/>
      <c r="P84" s="198"/>
      <c r="Q84" s="198"/>
      <c r="R84" s="198"/>
      <c r="S84" s="198"/>
    </row>
    <row r="85" spans="1:19" ht="19.5" customHeight="1" x14ac:dyDescent="0.25">
      <c r="A85" s="34">
        <f t="shared" si="5"/>
        <v>81</v>
      </c>
      <c r="B85" s="223" t="s">
        <v>1175</v>
      </c>
      <c r="C85" s="223">
        <v>6349</v>
      </c>
      <c r="D85" s="224" t="s">
        <v>1166</v>
      </c>
      <c r="E85" s="224" t="s">
        <v>1176</v>
      </c>
      <c r="F85" s="225">
        <v>2000</v>
      </c>
      <c r="G85" s="197">
        <v>3</v>
      </c>
      <c r="H85" s="197"/>
      <c r="I85" s="197"/>
      <c r="J85" s="197"/>
      <c r="K85" s="197"/>
      <c r="L85" s="197">
        <f t="shared" si="4"/>
        <v>3</v>
      </c>
      <c r="M85" s="197">
        <f>SUM(L80:L85)</f>
        <v>58</v>
      </c>
      <c r="N85" s="197">
        <v>5</v>
      </c>
      <c r="O85" s="198"/>
      <c r="P85" s="197">
        <v>2</v>
      </c>
      <c r="Q85" s="197"/>
      <c r="R85" s="197"/>
      <c r="S85" s="197" t="s">
        <v>1699</v>
      </c>
    </row>
    <row r="86" spans="1:19" ht="19.5" customHeight="1" x14ac:dyDescent="0.25">
      <c r="A86" s="34">
        <f t="shared" si="5"/>
        <v>82</v>
      </c>
      <c r="B86" s="223" t="s">
        <v>1177</v>
      </c>
      <c r="C86" s="223">
        <v>6353</v>
      </c>
      <c r="D86" s="224" t="s">
        <v>1178</v>
      </c>
      <c r="E86" s="224" t="s">
        <v>1179</v>
      </c>
      <c r="F86" s="225">
        <v>1981</v>
      </c>
      <c r="G86" s="197">
        <v>19</v>
      </c>
      <c r="H86" s="197"/>
      <c r="I86" s="197"/>
      <c r="J86" s="197"/>
      <c r="K86" s="197"/>
      <c r="L86" s="197">
        <f t="shared" si="4"/>
        <v>19</v>
      </c>
      <c r="M86" s="197"/>
      <c r="N86" s="197">
        <v>22</v>
      </c>
      <c r="O86" s="198"/>
      <c r="P86" s="198"/>
      <c r="Q86" s="198"/>
      <c r="R86" s="198"/>
      <c r="S86" s="198"/>
    </row>
    <row r="87" spans="1:19" ht="19.5" customHeight="1" x14ac:dyDescent="0.25">
      <c r="A87" s="34">
        <f t="shared" si="5"/>
        <v>83</v>
      </c>
      <c r="B87" s="223" t="s">
        <v>1180</v>
      </c>
      <c r="C87" s="223">
        <v>6354</v>
      </c>
      <c r="D87" s="224" t="s">
        <v>1178</v>
      </c>
      <c r="E87" s="224" t="s">
        <v>1181</v>
      </c>
      <c r="F87" s="225">
        <v>1981</v>
      </c>
      <c r="G87" s="197">
        <v>19</v>
      </c>
      <c r="H87" s="197"/>
      <c r="I87" s="197"/>
      <c r="J87" s="197"/>
      <c r="K87" s="197"/>
      <c r="L87" s="197">
        <f t="shared" si="4"/>
        <v>19</v>
      </c>
      <c r="M87" s="197"/>
      <c r="N87" s="197">
        <v>19</v>
      </c>
      <c r="O87" s="198"/>
      <c r="P87" s="198"/>
      <c r="Q87" s="198"/>
      <c r="R87" s="198"/>
      <c r="S87" s="198"/>
    </row>
    <row r="88" spans="1:19" ht="19.5" customHeight="1" x14ac:dyDescent="0.25">
      <c r="A88" s="34">
        <f t="shared" si="5"/>
        <v>84</v>
      </c>
      <c r="B88" s="223" t="s">
        <v>1182</v>
      </c>
      <c r="C88" s="223">
        <v>6355</v>
      </c>
      <c r="D88" s="224" t="s">
        <v>1178</v>
      </c>
      <c r="E88" s="224" t="s">
        <v>1183</v>
      </c>
      <c r="F88" s="225">
        <v>1981</v>
      </c>
      <c r="G88" s="197">
        <v>13</v>
      </c>
      <c r="H88" s="197"/>
      <c r="I88" s="197"/>
      <c r="J88" s="197"/>
      <c r="K88" s="197"/>
      <c r="L88" s="197">
        <f t="shared" si="4"/>
        <v>13</v>
      </c>
      <c r="M88" s="197">
        <f>SUM(L86:L88)</f>
        <v>51</v>
      </c>
      <c r="N88" s="198" t="s">
        <v>924</v>
      </c>
      <c r="O88" s="198"/>
      <c r="P88" s="198"/>
      <c r="Q88" s="198"/>
      <c r="R88" s="198"/>
      <c r="S88" s="198"/>
    </row>
    <row r="89" spans="1:19" ht="19.5" customHeight="1" x14ac:dyDescent="0.25">
      <c r="A89" s="34">
        <f t="shared" si="5"/>
        <v>85</v>
      </c>
      <c r="B89" s="223" t="s">
        <v>1184</v>
      </c>
      <c r="C89" s="223">
        <v>6357</v>
      </c>
      <c r="D89" s="224" t="s">
        <v>1185</v>
      </c>
      <c r="E89" s="224" t="s">
        <v>1186</v>
      </c>
      <c r="F89" s="225">
        <v>1999</v>
      </c>
      <c r="G89" s="197">
        <v>15</v>
      </c>
      <c r="H89" s="197"/>
      <c r="I89" s="197"/>
      <c r="J89" s="197"/>
      <c r="K89" s="197"/>
      <c r="L89" s="197">
        <f t="shared" si="4"/>
        <v>15</v>
      </c>
      <c r="M89" s="197">
        <f>L89</f>
        <v>15</v>
      </c>
      <c r="N89" s="197">
        <v>15</v>
      </c>
      <c r="O89" s="198"/>
      <c r="P89" s="198"/>
      <c r="Q89" s="198"/>
      <c r="R89" s="198"/>
      <c r="S89" s="198"/>
    </row>
    <row r="90" spans="1:19" ht="19.5" customHeight="1" x14ac:dyDescent="0.25">
      <c r="A90" s="34">
        <f t="shared" si="5"/>
        <v>86</v>
      </c>
      <c r="B90" s="223" t="s">
        <v>1187</v>
      </c>
      <c r="C90" s="223">
        <v>6369</v>
      </c>
      <c r="D90" s="224" t="s">
        <v>1188</v>
      </c>
      <c r="E90" s="224" t="s">
        <v>1189</v>
      </c>
      <c r="F90" s="225">
        <v>1978</v>
      </c>
      <c r="G90" s="197">
        <v>4</v>
      </c>
      <c r="H90" s="197"/>
      <c r="I90" s="197"/>
      <c r="J90" s="197"/>
      <c r="K90" s="197"/>
      <c r="L90" s="197">
        <f t="shared" si="4"/>
        <v>4</v>
      </c>
      <c r="M90" s="197"/>
      <c r="N90" s="198" t="s">
        <v>924</v>
      </c>
      <c r="O90" s="198"/>
      <c r="P90" s="198"/>
      <c r="Q90" s="198"/>
      <c r="R90" s="198"/>
      <c r="S90" s="198" t="s">
        <v>1737</v>
      </c>
    </row>
    <row r="91" spans="1:19" ht="19.5" customHeight="1" x14ac:dyDescent="0.25">
      <c r="A91" s="34">
        <f t="shared" si="5"/>
        <v>87</v>
      </c>
      <c r="B91" s="223" t="s">
        <v>1190</v>
      </c>
      <c r="C91" s="223">
        <v>6370</v>
      </c>
      <c r="D91" s="224" t="s">
        <v>1188</v>
      </c>
      <c r="E91" s="224" t="s">
        <v>1191</v>
      </c>
      <c r="F91" s="225">
        <v>1978</v>
      </c>
      <c r="G91" s="197">
        <v>4</v>
      </c>
      <c r="H91" s="197"/>
      <c r="I91" s="197"/>
      <c r="J91" s="197"/>
      <c r="K91" s="197"/>
      <c r="L91" s="197">
        <f t="shared" si="4"/>
        <v>4</v>
      </c>
      <c r="M91" s="197">
        <f>SUM(L90:L91)</f>
        <v>8</v>
      </c>
      <c r="N91" s="198" t="s">
        <v>924</v>
      </c>
      <c r="O91" s="198"/>
      <c r="P91" s="198"/>
      <c r="Q91" s="198"/>
      <c r="R91" s="198"/>
      <c r="S91" s="198" t="s">
        <v>1737</v>
      </c>
    </row>
    <row r="92" spans="1:19" ht="19.5" customHeight="1" x14ac:dyDescent="0.25">
      <c r="A92" s="34">
        <f t="shared" ref="A92:A94" si="6">1+A91</f>
        <v>88</v>
      </c>
      <c r="B92" s="223" t="s">
        <v>1192</v>
      </c>
      <c r="C92" s="223">
        <v>6373</v>
      </c>
      <c r="D92" s="224" t="s">
        <v>1193</v>
      </c>
      <c r="E92" s="224" t="s">
        <v>1194</v>
      </c>
      <c r="F92" s="225">
        <v>1970</v>
      </c>
      <c r="G92" s="197">
        <v>3</v>
      </c>
      <c r="H92" s="197"/>
      <c r="I92" s="197"/>
      <c r="J92" s="197"/>
      <c r="K92" s="197"/>
      <c r="L92" s="197">
        <f t="shared" si="4"/>
        <v>3</v>
      </c>
      <c r="M92" s="197">
        <f>L92</f>
        <v>3</v>
      </c>
      <c r="N92" s="197">
        <v>3</v>
      </c>
      <c r="O92" s="198"/>
      <c r="P92" s="198"/>
      <c r="Q92" s="198"/>
      <c r="R92" s="198"/>
      <c r="S92" s="198"/>
    </row>
    <row r="93" spans="1:19" ht="19.5" customHeight="1" x14ac:dyDescent="0.25">
      <c r="A93" s="34">
        <f t="shared" si="6"/>
        <v>89</v>
      </c>
      <c r="B93" s="223" t="s">
        <v>1195</v>
      </c>
      <c r="C93" s="223">
        <v>6380</v>
      </c>
      <c r="D93" s="224" t="s">
        <v>1196</v>
      </c>
      <c r="E93" s="224" t="s">
        <v>1197</v>
      </c>
      <c r="F93" s="225">
        <v>1985</v>
      </c>
      <c r="G93" s="197">
        <v>4</v>
      </c>
      <c r="H93" s="197"/>
      <c r="I93" s="197"/>
      <c r="J93" s="197"/>
      <c r="K93" s="197"/>
      <c r="L93" s="197">
        <f t="shared" si="4"/>
        <v>4</v>
      </c>
      <c r="M93" s="197"/>
      <c r="N93" s="197">
        <v>4</v>
      </c>
      <c r="O93" s="198"/>
      <c r="P93" s="198"/>
      <c r="Q93" s="198"/>
      <c r="R93" s="198"/>
      <c r="S93" s="198"/>
    </row>
    <row r="94" spans="1:19" ht="19.5" customHeight="1" x14ac:dyDescent="0.25">
      <c r="A94" s="34">
        <f t="shared" si="6"/>
        <v>90</v>
      </c>
      <c r="B94" s="223" t="s">
        <v>1198</v>
      </c>
      <c r="C94" s="223">
        <v>6381</v>
      </c>
      <c r="D94" s="224" t="s">
        <v>1196</v>
      </c>
      <c r="E94" s="224" t="s">
        <v>1197</v>
      </c>
      <c r="F94" s="225">
        <v>1985</v>
      </c>
      <c r="G94" s="197">
        <v>4</v>
      </c>
      <c r="H94" s="197"/>
      <c r="I94" s="197"/>
      <c r="J94" s="197"/>
      <c r="K94" s="197"/>
      <c r="L94" s="197">
        <f t="shared" si="4"/>
        <v>4</v>
      </c>
      <c r="M94" s="197">
        <f>SUM(L93:L94)</f>
        <v>8</v>
      </c>
      <c r="N94" s="197">
        <v>4</v>
      </c>
      <c r="O94" s="198"/>
      <c r="P94" s="198"/>
      <c r="Q94" s="198"/>
      <c r="R94" s="198"/>
      <c r="S94" s="198"/>
    </row>
    <row r="95" spans="1:19" ht="19.5" customHeight="1" x14ac:dyDescent="0.25">
      <c r="A95" s="34">
        <f t="shared" ref="A95:A102" si="7">1+A94</f>
        <v>91</v>
      </c>
      <c r="B95" s="223" t="s">
        <v>1199</v>
      </c>
      <c r="C95" s="223">
        <v>6384</v>
      </c>
      <c r="D95" s="224" t="s">
        <v>1200</v>
      </c>
      <c r="E95" s="224" t="s">
        <v>1201</v>
      </c>
      <c r="F95" s="225">
        <v>1976</v>
      </c>
      <c r="G95" s="197">
        <v>18</v>
      </c>
      <c r="H95" s="197"/>
      <c r="I95" s="197"/>
      <c r="J95" s="197"/>
      <c r="K95" s="197"/>
      <c r="L95" s="197">
        <f t="shared" si="4"/>
        <v>18</v>
      </c>
      <c r="M95" s="197"/>
      <c r="N95" s="197">
        <v>18</v>
      </c>
      <c r="O95" s="198"/>
      <c r="P95" s="198"/>
      <c r="Q95" s="198"/>
      <c r="R95" s="198"/>
      <c r="S95" s="198"/>
    </row>
    <row r="96" spans="1:19" ht="19.5" customHeight="1" x14ac:dyDescent="0.25">
      <c r="A96" s="34">
        <f t="shared" si="7"/>
        <v>92</v>
      </c>
      <c r="B96" s="223" t="s">
        <v>1202</v>
      </c>
      <c r="C96" s="223">
        <v>6385</v>
      </c>
      <c r="D96" s="224" t="s">
        <v>1200</v>
      </c>
      <c r="E96" s="224" t="s">
        <v>1703</v>
      </c>
      <c r="F96" s="225">
        <v>1978</v>
      </c>
      <c r="G96" s="197">
        <v>26</v>
      </c>
      <c r="H96" s="197"/>
      <c r="I96" s="197"/>
      <c r="J96" s="197"/>
      <c r="K96" s="197"/>
      <c r="L96" s="197">
        <f t="shared" si="4"/>
        <v>26</v>
      </c>
      <c r="M96" s="197"/>
      <c r="N96" s="197">
        <v>22</v>
      </c>
      <c r="O96" s="198"/>
      <c r="P96" s="198"/>
      <c r="Q96" s="198"/>
      <c r="R96" s="198"/>
      <c r="S96" s="198"/>
    </row>
    <row r="97" spans="1:19" ht="19.5" customHeight="1" x14ac:dyDescent="0.25">
      <c r="A97" s="34">
        <f t="shared" si="7"/>
        <v>93</v>
      </c>
      <c r="B97" s="223" t="s">
        <v>1203</v>
      </c>
      <c r="C97" s="223">
        <v>6388</v>
      </c>
      <c r="D97" s="224" t="s">
        <v>1200</v>
      </c>
      <c r="E97" s="224" t="s">
        <v>1204</v>
      </c>
      <c r="F97" s="225">
        <v>1973</v>
      </c>
      <c r="G97" s="197">
        <v>9</v>
      </c>
      <c r="H97" s="197"/>
      <c r="I97" s="197"/>
      <c r="J97" s="197"/>
      <c r="K97" s="197"/>
      <c r="L97" s="197">
        <f t="shared" si="4"/>
        <v>9</v>
      </c>
      <c r="M97" s="197"/>
      <c r="N97" s="198" t="s">
        <v>924</v>
      </c>
      <c r="O97" s="198"/>
      <c r="P97" s="198"/>
      <c r="Q97" s="198"/>
      <c r="R97" s="198"/>
      <c r="S97" s="198"/>
    </row>
    <row r="98" spans="1:19" ht="19.5" customHeight="1" x14ac:dyDescent="0.25">
      <c r="A98" s="34">
        <f t="shared" si="7"/>
        <v>94</v>
      </c>
      <c r="B98" s="223" t="s">
        <v>1205</v>
      </c>
      <c r="C98" s="223">
        <v>6389</v>
      </c>
      <c r="D98" s="224" t="s">
        <v>1200</v>
      </c>
      <c r="E98" s="224" t="s">
        <v>1206</v>
      </c>
      <c r="F98" s="225">
        <v>1973</v>
      </c>
      <c r="G98" s="197">
        <v>14</v>
      </c>
      <c r="H98" s="197"/>
      <c r="I98" s="197"/>
      <c r="J98" s="197"/>
      <c r="K98" s="197"/>
      <c r="L98" s="197">
        <f t="shared" si="4"/>
        <v>14</v>
      </c>
      <c r="M98" s="197"/>
      <c r="N98" s="197">
        <v>14</v>
      </c>
      <c r="O98" s="198"/>
      <c r="P98" s="198"/>
      <c r="Q98" s="198"/>
      <c r="R98" s="198"/>
      <c r="S98" s="198"/>
    </row>
    <row r="99" spans="1:19" ht="19.5" customHeight="1" x14ac:dyDescent="0.25">
      <c r="A99" s="34">
        <f t="shared" si="7"/>
        <v>95</v>
      </c>
      <c r="B99" s="223" t="s">
        <v>1207</v>
      </c>
      <c r="C99" s="223">
        <v>6390</v>
      </c>
      <c r="D99" s="224" t="s">
        <v>1200</v>
      </c>
      <c r="E99" s="224" t="s">
        <v>1208</v>
      </c>
      <c r="F99" s="225">
        <v>2001</v>
      </c>
      <c r="G99" s="234">
        <v>12</v>
      </c>
      <c r="H99" s="197"/>
      <c r="I99" s="197"/>
      <c r="J99" s="197"/>
      <c r="K99" s="197"/>
      <c r="L99" s="197">
        <f t="shared" si="4"/>
        <v>12</v>
      </c>
      <c r="M99" s="197"/>
      <c r="N99" s="197">
        <v>12</v>
      </c>
      <c r="O99" s="198"/>
      <c r="P99" s="198"/>
      <c r="Q99" s="198"/>
      <c r="R99" s="198"/>
      <c r="S99" s="198"/>
    </row>
    <row r="100" spans="1:19" ht="19.5" customHeight="1" x14ac:dyDescent="0.25">
      <c r="A100" s="34">
        <f t="shared" si="7"/>
        <v>96</v>
      </c>
      <c r="B100" s="223" t="s">
        <v>1209</v>
      </c>
      <c r="C100" s="223">
        <v>6391</v>
      </c>
      <c r="D100" s="224" t="s">
        <v>1200</v>
      </c>
      <c r="E100" s="224" t="s">
        <v>1210</v>
      </c>
      <c r="F100" s="225">
        <v>2002</v>
      </c>
      <c r="G100" s="226"/>
      <c r="H100" s="197">
        <v>16</v>
      </c>
      <c r="I100" s="197"/>
      <c r="J100" s="197"/>
      <c r="K100" s="197"/>
      <c r="L100" s="197">
        <f t="shared" si="4"/>
        <v>16</v>
      </c>
      <c r="M100" s="197"/>
      <c r="N100" s="197">
        <v>16</v>
      </c>
      <c r="O100" s="198"/>
      <c r="P100" s="198"/>
      <c r="Q100" s="198"/>
      <c r="R100" s="198"/>
      <c r="S100" s="198"/>
    </row>
    <row r="101" spans="1:19" ht="19.5" customHeight="1" x14ac:dyDescent="0.25">
      <c r="A101" s="34">
        <f t="shared" si="7"/>
        <v>97</v>
      </c>
      <c r="B101" s="223" t="s">
        <v>1211</v>
      </c>
      <c r="C101" s="223">
        <v>6392</v>
      </c>
      <c r="D101" s="224" t="s">
        <v>1200</v>
      </c>
      <c r="E101" s="224" t="s">
        <v>1212</v>
      </c>
      <c r="F101" s="225">
        <v>2011</v>
      </c>
      <c r="G101" s="197">
        <v>19</v>
      </c>
      <c r="H101" s="197"/>
      <c r="I101" s="197"/>
      <c r="J101" s="197"/>
      <c r="K101" s="197"/>
      <c r="L101" s="197">
        <f t="shared" ref="L101:L102" si="8">SUM(G101:K101)</f>
        <v>19</v>
      </c>
      <c r="M101" s="197">
        <f>SUM(L95:L101)</f>
        <v>114</v>
      </c>
      <c r="N101" s="197">
        <v>19</v>
      </c>
      <c r="O101" s="198"/>
      <c r="P101" s="197">
        <v>1</v>
      </c>
      <c r="Q101" s="197">
        <v>1</v>
      </c>
      <c r="R101" s="197"/>
      <c r="S101" s="197" t="s">
        <v>1704</v>
      </c>
    </row>
    <row r="102" spans="1:19" ht="19.5" customHeight="1" x14ac:dyDescent="0.25">
      <c r="A102" s="34">
        <f t="shared" si="7"/>
        <v>98</v>
      </c>
      <c r="B102" s="227" t="s">
        <v>1213</v>
      </c>
      <c r="C102" s="227">
        <v>6410</v>
      </c>
      <c r="D102" s="228" t="s">
        <v>1214</v>
      </c>
      <c r="E102" s="228" t="s">
        <v>1215</v>
      </c>
      <c r="F102" s="229">
        <v>1966</v>
      </c>
      <c r="G102" s="234">
        <v>4</v>
      </c>
      <c r="H102" s="197"/>
      <c r="I102" s="197"/>
      <c r="J102" s="197"/>
      <c r="K102" s="197"/>
      <c r="L102" s="197">
        <f t="shared" si="8"/>
        <v>4</v>
      </c>
      <c r="M102" s="197">
        <f>L102</f>
        <v>4</v>
      </c>
      <c r="N102" s="198" t="s">
        <v>924</v>
      </c>
      <c r="O102" s="198"/>
      <c r="P102" s="198"/>
      <c r="Q102" s="198"/>
      <c r="R102" s="198"/>
      <c r="S102" s="198"/>
    </row>
    <row r="103" spans="1:19" ht="21.75" customHeight="1" x14ac:dyDescent="0.25">
      <c r="G103" s="108">
        <f t="shared" ref="G103:S103" si="9">SUM(G2:G102)</f>
        <v>1120</v>
      </c>
      <c r="H103" s="108">
        <f t="shared" si="9"/>
        <v>78</v>
      </c>
      <c r="I103" s="108">
        <f t="shared" si="9"/>
        <v>0</v>
      </c>
      <c r="J103" s="108">
        <f t="shared" si="9"/>
        <v>0</v>
      </c>
      <c r="K103" s="108">
        <f t="shared" si="9"/>
        <v>0</v>
      </c>
      <c r="L103" s="108">
        <f t="shared" si="9"/>
        <v>1198</v>
      </c>
      <c r="M103" s="108">
        <f t="shared" si="9"/>
        <v>1198</v>
      </c>
      <c r="N103" s="108">
        <f t="shared" si="9"/>
        <v>1028</v>
      </c>
      <c r="O103" s="108">
        <f t="shared" si="9"/>
        <v>56</v>
      </c>
      <c r="P103" s="108">
        <f t="shared" si="9"/>
        <v>6</v>
      </c>
      <c r="Q103" s="108">
        <f t="shared" si="9"/>
        <v>2</v>
      </c>
      <c r="R103" s="108">
        <f t="shared" si="9"/>
        <v>0</v>
      </c>
      <c r="S103" s="108">
        <f t="shared" si="9"/>
        <v>0</v>
      </c>
    </row>
    <row r="104" spans="1:19" ht="20.25" customHeight="1" x14ac:dyDescent="0.25">
      <c r="H104" s="43"/>
      <c r="I104" s="44"/>
    </row>
    <row r="105" spans="1:19" x14ac:dyDescent="0.25">
      <c r="D105" s="40"/>
      <c r="E105" s="40"/>
      <c r="G105" s="40"/>
      <c r="H105" s="40"/>
    </row>
  </sheetData>
  <sortState xmlns:xlrd2="http://schemas.microsoft.com/office/spreadsheetml/2017/richdata2" ref="B89:S102">
    <sortCondition ref="D89:D102"/>
  </sortState>
  <mergeCells count="1">
    <mergeCell ref="D3:E3"/>
  </mergeCells>
  <printOptions horizontalCentered="1"/>
  <pageMargins left="0.51181102362204722" right="0.51181102362204722" top="0.74803149606299213" bottom="0.74803149606299213" header="0.31496062992125984" footer="0.31496062992125984"/>
  <pageSetup paperSize="8" scale="72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682CE-CA69-48EB-BB55-0E07E5325BC4}">
  <sheetPr>
    <pageSetUpPr fitToPage="1"/>
  </sheetPr>
  <dimension ref="A1:R71"/>
  <sheetViews>
    <sheetView zoomScaleNormal="100" workbookViewId="0">
      <pane ySplit="4" topLeftCell="A5" activePane="bottomLeft" state="frozen"/>
      <selection pane="bottomLeft" activeCell="E7" sqref="E7"/>
    </sheetView>
  </sheetViews>
  <sheetFormatPr defaultColWidth="9.140625" defaultRowHeight="33" x14ac:dyDescent="0.25"/>
  <cols>
    <col min="1" max="1" width="4.42578125" style="34" customWidth="1"/>
    <col min="2" max="2" width="9.85546875" style="39" customWidth="1"/>
    <col min="3" max="3" width="7.85546875" style="39" customWidth="1"/>
    <col min="4" max="4" width="14.85546875" style="34" customWidth="1"/>
    <col min="5" max="5" width="32.28515625" style="34" customWidth="1"/>
    <col min="6" max="6" width="7.85546875" style="34" customWidth="1"/>
    <col min="7" max="8" width="10.7109375" style="36" hidden="1" customWidth="1"/>
    <col min="9" max="9" width="11.7109375" style="36" hidden="1" customWidth="1"/>
    <col min="10" max="11" width="10.7109375" style="36" hidden="1" customWidth="1"/>
    <col min="12" max="14" width="10.7109375" style="36" customWidth="1"/>
    <col min="15" max="17" width="10.7109375" style="38" customWidth="1"/>
    <col min="18" max="18" width="20.7109375" style="34" customWidth="1"/>
    <col min="19" max="16384" width="9.140625" style="34"/>
  </cols>
  <sheetData>
    <row r="1" spans="1:18" ht="23.25" x14ac:dyDescent="0.25">
      <c r="B1" s="37" t="s">
        <v>1819</v>
      </c>
      <c r="C1" s="37"/>
      <c r="F1" s="1"/>
      <c r="G1" s="3"/>
      <c r="H1" s="3"/>
      <c r="I1" s="3"/>
      <c r="J1" s="3"/>
      <c r="K1" s="3"/>
      <c r="L1" s="3"/>
      <c r="M1" s="4"/>
      <c r="N1" s="4"/>
      <c r="Q1" s="4" t="s">
        <v>1669</v>
      </c>
      <c r="R1" s="52">
        <v>45808</v>
      </c>
    </row>
    <row r="2" spans="1:18" ht="20.25" customHeight="1" x14ac:dyDescent="0.2">
      <c r="D2" s="39"/>
      <c r="E2" s="39"/>
      <c r="F2" s="39"/>
      <c r="G2" s="39"/>
      <c r="H2" s="39"/>
      <c r="I2" s="39"/>
      <c r="J2" s="33"/>
      <c r="K2" s="80"/>
      <c r="L2" s="80"/>
      <c r="M2" s="80"/>
      <c r="N2" s="80"/>
      <c r="O2" s="80"/>
      <c r="P2" s="80"/>
      <c r="Q2" s="80"/>
      <c r="R2" s="80"/>
    </row>
    <row r="3" spans="1:18" ht="12.75" x14ac:dyDescent="0.25">
      <c r="B3" s="54" t="s">
        <v>1237</v>
      </c>
      <c r="C3" s="56" t="s">
        <v>1</v>
      </c>
      <c r="D3" s="265" t="s">
        <v>1238</v>
      </c>
      <c r="E3" s="266"/>
      <c r="F3" s="55" t="s">
        <v>1705</v>
      </c>
      <c r="G3" s="57" t="s">
        <v>8</v>
      </c>
      <c r="H3" s="57" t="s">
        <v>8</v>
      </c>
      <c r="I3" s="57" t="s">
        <v>8</v>
      </c>
      <c r="J3" s="57" t="s">
        <v>8</v>
      </c>
      <c r="K3" s="79" t="s">
        <v>8</v>
      </c>
      <c r="L3" s="79" t="s">
        <v>1615</v>
      </c>
      <c r="M3" s="56" t="s">
        <v>4</v>
      </c>
      <c r="N3" s="56" t="s">
        <v>1646</v>
      </c>
      <c r="O3" s="79" t="s">
        <v>1611</v>
      </c>
      <c r="P3" s="79" t="s">
        <v>1613</v>
      </c>
      <c r="Q3" s="235" t="s">
        <v>1614</v>
      </c>
      <c r="R3" s="79" t="s">
        <v>1617</v>
      </c>
    </row>
    <row r="4" spans="1:18" ht="29.25" customHeight="1" x14ac:dyDescent="0.25">
      <c r="B4" s="58"/>
      <c r="C4" s="62" t="s">
        <v>5</v>
      </c>
      <c r="D4" s="59"/>
      <c r="E4" s="60"/>
      <c r="F4" s="61" t="s">
        <v>6</v>
      </c>
      <c r="G4" s="63" t="s">
        <v>1605</v>
      </c>
      <c r="H4" s="63" t="s">
        <v>1759</v>
      </c>
      <c r="I4" s="63" t="s">
        <v>1760</v>
      </c>
      <c r="J4" s="63" t="s">
        <v>1757</v>
      </c>
      <c r="K4" s="65" t="s">
        <v>1758</v>
      </c>
      <c r="L4" s="66" t="s">
        <v>1763</v>
      </c>
      <c r="M4" s="62"/>
      <c r="N4" s="62" t="s">
        <v>1610</v>
      </c>
      <c r="O4" s="65" t="s">
        <v>1612</v>
      </c>
      <c r="P4" s="65"/>
      <c r="Q4" s="236"/>
      <c r="R4" s="65"/>
    </row>
    <row r="5" spans="1:18" s="40" customFormat="1" ht="18" customHeight="1" x14ac:dyDescent="0.25">
      <c r="A5" s="40">
        <v>1</v>
      </c>
      <c r="B5" s="237">
        <v>30610101</v>
      </c>
      <c r="C5" s="237" t="s">
        <v>1239</v>
      </c>
      <c r="D5" s="238" t="s">
        <v>1240</v>
      </c>
      <c r="E5" s="238" t="s">
        <v>1241</v>
      </c>
      <c r="F5" s="239" t="s">
        <v>1242</v>
      </c>
      <c r="G5" s="220">
        <v>7</v>
      </c>
      <c r="H5" s="220"/>
      <c r="I5" s="220"/>
      <c r="J5" s="220"/>
      <c r="K5" s="220"/>
      <c r="L5" s="220">
        <f>SUM(G5:K5)</f>
        <v>7</v>
      </c>
      <c r="M5" s="240"/>
      <c r="N5" s="240"/>
      <c r="O5" s="222"/>
      <c r="P5" s="222"/>
      <c r="Q5" s="222"/>
      <c r="R5" s="222"/>
    </row>
    <row r="6" spans="1:18" s="40" customFormat="1" ht="18" customHeight="1" x14ac:dyDescent="0.25">
      <c r="A6" s="40">
        <f t="shared" ref="A6:A69" si="0">1+A5</f>
        <v>2</v>
      </c>
      <c r="B6" s="241">
        <v>30610102</v>
      </c>
      <c r="C6" s="241" t="s">
        <v>1243</v>
      </c>
      <c r="D6" s="242" t="s">
        <v>1240</v>
      </c>
      <c r="E6" s="242" t="s">
        <v>1244</v>
      </c>
      <c r="F6" s="243" t="s">
        <v>1245</v>
      </c>
      <c r="G6" s="225">
        <v>8</v>
      </c>
      <c r="H6" s="225"/>
      <c r="I6" s="225"/>
      <c r="J6" s="225"/>
      <c r="K6" s="225"/>
      <c r="L6" s="225">
        <f t="shared" ref="L6:L69" si="1">SUM(G6:K6)</f>
        <v>8</v>
      </c>
      <c r="M6" s="233"/>
      <c r="N6" s="233"/>
      <c r="O6" s="198"/>
      <c r="P6" s="198"/>
      <c r="Q6" s="198"/>
      <c r="R6" s="198"/>
    </row>
    <row r="7" spans="1:18" s="40" customFormat="1" ht="18" customHeight="1" x14ac:dyDescent="0.25">
      <c r="A7" s="40">
        <f t="shared" si="0"/>
        <v>3</v>
      </c>
      <c r="B7" s="241">
        <v>30610103</v>
      </c>
      <c r="C7" s="241" t="s">
        <v>1246</v>
      </c>
      <c r="D7" s="242" t="s">
        <v>1240</v>
      </c>
      <c r="E7" s="242" t="s">
        <v>1247</v>
      </c>
      <c r="F7" s="243" t="s">
        <v>1248</v>
      </c>
      <c r="G7" s="225">
        <v>6</v>
      </c>
      <c r="H7" s="225"/>
      <c r="I7" s="225"/>
      <c r="J7" s="225"/>
      <c r="K7" s="225"/>
      <c r="L7" s="225">
        <f t="shared" si="1"/>
        <v>6</v>
      </c>
      <c r="M7" s="233"/>
      <c r="N7" s="233"/>
      <c r="O7" s="198"/>
      <c r="P7" s="198"/>
      <c r="Q7" s="198"/>
      <c r="R7" s="198"/>
    </row>
    <row r="8" spans="1:18" s="40" customFormat="1" ht="18" customHeight="1" x14ac:dyDescent="0.25">
      <c r="A8" s="40">
        <f t="shared" si="0"/>
        <v>4</v>
      </c>
      <c r="B8" s="241">
        <v>30610104</v>
      </c>
      <c r="C8" s="241" t="s">
        <v>1249</v>
      </c>
      <c r="D8" s="242" t="s">
        <v>1240</v>
      </c>
      <c r="E8" s="242" t="s">
        <v>1797</v>
      </c>
      <c r="F8" s="243" t="s">
        <v>1250</v>
      </c>
      <c r="G8" s="225">
        <v>4</v>
      </c>
      <c r="H8" s="225"/>
      <c r="I8" s="225"/>
      <c r="J8" s="225"/>
      <c r="K8" s="225"/>
      <c r="L8" s="225">
        <f t="shared" si="1"/>
        <v>4</v>
      </c>
      <c r="M8" s="233"/>
      <c r="N8" s="233"/>
      <c r="O8" s="198"/>
      <c r="P8" s="198"/>
      <c r="Q8" s="198"/>
      <c r="R8" s="198"/>
    </row>
    <row r="9" spans="1:18" s="40" customFormat="1" ht="18" customHeight="1" x14ac:dyDescent="0.25">
      <c r="A9" s="40">
        <f t="shared" si="0"/>
        <v>5</v>
      </c>
      <c r="B9" s="241">
        <v>30610105</v>
      </c>
      <c r="C9" s="241" t="s">
        <v>1251</v>
      </c>
      <c r="D9" s="242" t="s">
        <v>1240</v>
      </c>
      <c r="E9" s="242" t="s">
        <v>1778</v>
      </c>
      <c r="F9" s="243" t="s">
        <v>1252</v>
      </c>
      <c r="G9" s="225">
        <v>7</v>
      </c>
      <c r="H9" s="225"/>
      <c r="I9" s="225"/>
      <c r="J9" s="225"/>
      <c r="K9" s="225"/>
      <c r="L9" s="225">
        <f t="shared" si="1"/>
        <v>7</v>
      </c>
      <c r="M9" s="233"/>
      <c r="N9" s="233"/>
      <c r="O9" s="198"/>
      <c r="P9" s="198"/>
      <c r="Q9" s="198"/>
      <c r="R9" s="198"/>
    </row>
    <row r="10" spans="1:18" s="40" customFormat="1" ht="18" customHeight="1" x14ac:dyDescent="0.25">
      <c r="A10" s="40">
        <f t="shared" si="0"/>
        <v>6</v>
      </c>
      <c r="B10" s="241">
        <v>30610106</v>
      </c>
      <c r="C10" s="241" t="s">
        <v>1253</v>
      </c>
      <c r="D10" s="242" t="s">
        <v>1240</v>
      </c>
      <c r="E10" s="242" t="s">
        <v>1798</v>
      </c>
      <c r="F10" s="243" t="s">
        <v>1252</v>
      </c>
      <c r="G10" s="225">
        <v>7</v>
      </c>
      <c r="H10" s="225"/>
      <c r="I10" s="225"/>
      <c r="J10" s="225"/>
      <c r="K10" s="225"/>
      <c r="L10" s="225">
        <f t="shared" si="1"/>
        <v>7</v>
      </c>
      <c r="M10" s="233"/>
      <c r="N10" s="233"/>
      <c r="O10" s="198"/>
      <c r="P10" s="198"/>
      <c r="Q10" s="198"/>
      <c r="R10" s="198"/>
    </row>
    <row r="11" spans="1:18" s="40" customFormat="1" ht="18" customHeight="1" x14ac:dyDescent="0.25">
      <c r="A11" s="40">
        <f t="shared" si="0"/>
        <v>7</v>
      </c>
      <c r="B11" s="241">
        <v>30610108</v>
      </c>
      <c r="C11" s="241" t="s">
        <v>1254</v>
      </c>
      <c r="D11" s="242" t="s">
        <v>1240</v>
      </c>
      <c r="E11" s="242" t="s">
        <v>1255</v>
      </c>
      <c r="F11" s="243" t="s">
        <v>1256</v>
      </c>
      <c r="G11" s="225">
        <v>1</v>
      </c>
      <c r="H11" s="225"/>
      <c r="I11" s="225"/>
      <c r="J11" s="225"/>
      <c r="K11" s="225"/>
      <c r="L11" s="225">
        <f t="shared" si="1"/>
        <v>1</v>
      </c>
      <c r="M11" s="233"/>
      <c r="N11" s="233"/>
      <c r="O11" s="198"/>
      <c r="P11" s="198"/>
      <c r="Q11" s="198"/>
      <c r="R11" s="198"/>
    </row>
    <row r="12" spans="1:18" s="40" customFormat="1" ht="18" customHeight="1" x14ac:dyDescent="0.25">
      <c r="A12" s="40">
        <f t="shared" si="0"/>
        <v>8</v>
      </c>
      <c r="B12" s="241">
        <v>30610135</v>
      </c>
      <c r="C12" s="241" t="s">
        <v>1257</v>
      </c>
      <c r="D12" s="242" t="s">
        <v>1240</v>
      </c>
      <c r="E12" s="242" t="s">
        <v>1258</v>
      </c>
      <c r="F12" s="243" t="s">
        <v>1248</v>
      </c>
      <c r="G12" s="225">
        <v>2</v>
      </c>
      <c r="H12" s="225"/>
      <c r="I12" s="225"/>
      <c r="J12" s="225"/>
      <c r="K12" s="225"/>
      <c r="L12" s="225">
        <f t="shared" si="1"/>
        <v>2</v>
      </c>
      <c r="M12" s="225">
        <v>2</v>
      </c>
      <c r="N12" s="225"/>
      <c r="O12" s="198"/>
      <c r="P12" s="198"/>
      <c r="Q12" s="198"/>
      <c r="R12" s="198"/>
    </row>
    <row r="13" spans="1:18" s="40" customFormat="1" ht="18" customHeight="1" x14ac:dyDescent="0.25">
      <c r="A13" s="40">
        <f t="shared" si="0"/>
        <v>9</v>
      </c>
      <c r="B13" s="241">
        <v>30610140</v>
      </c>
      <c r="C13" s="241" t="s">
        <v>1259</v>
      </c>
      <c r="D13" s="242" t="s">
        <v>1240</v>
      </c>
      <c r="E13" s="242" t="s">
        <v>1260</v>
      </c>
      <c r="F13" s="243" t="s">
        <v>1261</v>
      </c>
      <c r="G13" s="225">
        <v>7</v>
      </c>
      <c r="H13" s="225"/>
      <c r="I13" s="225"/>
      <c r="J13" s="225"/>
      <c r="K13" s="225"/>
      <c r="L13" s="225">
        <f t="shared" si="1"/>
        <v>7</v>
      </c>
      <c r="M13" s="233"/>
      <c r="N13" s="233"/>
      <c r="O13" s="198"/>
      <c r="P13" s="198"/>
      <c r="Q13" s="198"/>
      <c r="R13" s="198"/>
    </row>
    <row r="14" spans="1:18" s="40" customFormat="1" ht="18" customHeight="1" x14ac:dyDescent="0.25">
      <c r="A14" s="40">
        <f t="shared" si="0"/>
        <v>10</v>
      </c>
      <c r="B14" s="241">
        <v>30610158</v>
      </c>
      <c r="C14" s="241">
        <v>4090</v>
      </c>
      <c r="D14" s="242" t="s">
        <v>1240</v>
      </c>
      <c r="E14" s="242" t="s">
        <v>1262</v>
      </c>
      <c r="F14" s="243">
        <v>1970</v>
      </c>
      <c r="G14" s="225">
        <v>0</v>
      </c>
      <c r="H14" s="225"/>
      <c r="I14" s="225"/>
      <c r="J14" s="225"/>
      <c r="K14" s="225"/>
      <c r="L14" s="225">
        <f t="shared" si="1"/>
        <v>0</v>
      </c>
      <c r="M14" s="225">
        <v>14</v>
      </c>
      <c r="N14" s="225"/>
      <c r="O14" s="198"/>
      <c r="P14" s="198"/>
      <c r="Q14" s="198"/>
      <c r="R14" s="198"/>
    </row>
    <row r="15" spans="1:18" s="40" customFormat="1" ht="18" customHeight="1" x14ac:dyDescent="0.25">
      <c r="A15" s="40">
        <f t="shared" si="0"/>
        <v>11</v>
      </c>
      <c r="B15" s="241">
        <v>30610163</v>
      </c>
      <c r="C15" s="241">
        <v>4091</v>
      </c>
      <c r="D15" s="242" t="s">
        <v>1240</v>
      </c>
      <c r="E15" s="242" t="s">
        <v>1263</v>
      </c>
      <c r="F15" s="243">
        <v>1971</v>
      </c>
      <c r="G15" s="225">
        <v>0</v>
      </c>
      <c r="H15" s="225"/>
      <c r="I15" s="225"/>
      <c r="J15" s="225"/>
      <c r="K15" s="225"/>
      <c r="L15" s="225">
        <f t="shared" si="1"/>
        <v>0</v>
      </c>
      <c r="M15" s="233"/>
      <c r="N15" s="233"/>
      <c r="O15" s="225">
        <v>1</v>
      </c>
      <c r="P15" s="225"/>
      <c r="Q15" s="225"/>
      <c r="R15" s="225"/>
    </row>
    <row r="16" spans="1:18" s="40" customFormat="1" ht="18" customHeight="1" x14ac:dyDescent="0.25">
      <c r="A16" s="40">
        <f t="shared" si="0"/>
        <v>12</v>
      </c>
      <c r="B16" s="241">
        <v>30610211</v>
      </c>
      <c r="C16" s="241" t="s">
        <v>1264</v>
      </c>
      <c r="D16" s="242" t="s">
        <v>1240</v>
      </c>
      <c r="E16" s="242" t="s">
        <v>1265</v>
      </c>
      <c r="F16" s="243" t="s">
        <v>1266</v>
      </c>
      <c r="G16" s="225">
        <v>8</v>
      </c>
      <c r="H16" s="225"/>
      <c r="I16" s="225"/>
      <c r="J16" s="225"/>
      <c r="K16" s="225"/>
      <c r="L16" s="225">
        <f t="shared" si="1"/>
        <v>8</v>
      </c>
      <c r="M16" s="225">
        <v>8</v>
      </c>
      <c r="N16" s="225"/>
      <c r="O16" s="198"/>
      <c r="P16" s="198"/>
      <c r="Q16" s="198"/>
      <c r="R16" s="198"/>
    </row>
    <row r="17" spans="1:18" s="40" customFormat="1" ht="18" customHeight="1" x14ac:dyDescent="0.25">
      <c r="A17" s="40">
        <f t="shared" si="0"/>
        <v>13</v>
      </c>
      <c r="B17" s="241">
        <v>30610212</v>
      </c>
      <c r="C17" s="241" t="s">
        <v>1267</v>
      </c>
      <c r="D17" s="242" t="s">
        <v>1240</v>
      </c>
      <c r="E17" s="242" t="s">
        <v>1268</v>
      </c>
      <c r="F17" s="243" t="s">
        <v>1269</v>
      </c>
      <c r="G17" s="225">
        <v>8</v>
      </c>
      <c r="H17" s="225"/>
      <c r="I17" s="225"/>
      <c r="J17" s="225"/>
      <c r="K17" s="225"/>
      <c r="L17" s="225">
        <f t="shared" si="1"/>
        <v>8</v>
      </c>
      <c r="M17" s="225">
        <v>10</v>
      </c>
      <c r="N17" s="225"/>
      <c r="O17" s="198"/>
      <c r="P17" s="198"/>
      <c r="Q17" s="198"/>
      <c r="R17" s="198"/>
    </row>
    <row r="18" spans="1:18" s="40" customFormat="1" ht="18" customHeight="1" x14ac:dyDescent="0.25">
      <c r="A18" s="40">
        <f t="shared" si="0"/>
        <v>14</v>
      </c>
      <c r="B18" s="241">
        <v>30612370</v>
      </c>
      <c r="C18" s="241" t="s">
        <v>1270</v>
      </c>
      <c r="D18" s="242" t="s">
        <v>1240</v>
      </c>
      <c r="E18" s="242" t="s">
        <v>1271</v>
      </c>
      <c r="F18" s="243" t="s">
        <v>1272</v>
      </c>
      <c r="G18" s="225">
        <v>2</v>
      </c>
      <c r="H18" s="225"/>
      <c r="I18" s="225"/>
      <c r="J18" s="225"/>
      <c r="K18" s="225"/>
      <c r="L18" s="225">
        <f t="shared" si="1"/>
        <v>2</v>
      </c>
      <c r="M18" s="233"/>
      <c r="N18" s="233"/>
      <c r="O18" s="198"/>
      <c r="P18" s="198"/>
      <c r="Q18" s="198"/>
      <c r="R18" s="198"/>
    </row>
    <row r="19" spans="1:18" s="40" customFormat="1" ht="18" customHeight="1" x14ac:dyDescent="0.25">
      <c r="A19" s="40">
        <f t="shared" si="0"/>
        <v>15</v>
      </c>
      <c r="B19" s="241">
        <v>30610247</v>
      </c>
      <c r="C19" s="241" t="s">
        <v>1273</v>
      </c>
      <c r="D19" s="242" t="s">
        <v>1240</v>
      </c>
      <c r="E19" s="242" t="s">
        <v>1274</v>
      </c>
      <c r="F19" s="243" t="s">
        <v>1275</v>
      </c>
      <c r="G19" s="225">
        <v>8</v>
      </c>
      <c r="H19" s="225"/>
      <c r="I19" s="225"/>
      <c r="J19" s="225"/>
      <c r="K19" s="225"/>
      <c r="L19" s="225">
        <f t="shared" si="1"/>
        <v>8</v>
      </c>
      <c r="M19" s="233"/>
      <c r="N19" s="233"/>
      <c r="O19" s="198"/>
      <c r="P19" s="198"/>
      <c r="Q19" s="198"/>
      <c r="R19" s="198"/>
    </row>
    <row r="20" spans="1:18" s="40" customFormat="1" ht="18" customHeight="1" x14ac:dyDescent="0.25">
      <c r="A20" s="40">
        <f t="shared" si="0"/>
        <v>16</v>
      </c>
      <c r="B20" s="241">
        <v>30610338</v>
      </c>
      <c r="C20" s="241" t="s">
        <v>1276</v>
      </c>
      <c r="D20" s="242" t="s">
        <v>1240</v>
      </c>
      <c r="E20" s="242" t="s">
        <v>1277</v>
      </c>
      <c r="F20" s="243" t="s">
        <v>1250</v>
      </c>
      <c r="G20" s="225">
        <v>2</v>
      </c>
      <c r="H20" s="225"/>
      <c r="I20" s="225"/>
      <c r="J20" s="225"/>
      <c r="K20" s="225"/>
      <c r="L20" s="225">
        <f t="shared" si="1"/>
        <v>2</v>
      </c>
      <c r="M20" s="233"/>
      <c r="N20" s="233"/>
      <c r="O20" s="198"/>
      <c r="P20" s="198"/>
      <c r="Q20" s="198"/>
      <c r="R20" s="198"/>
    </row>
    <row r="21" spans="1:18" s="40" customFormat="1" ht="18" customHeight="1" x14ac:dyDescent="0.25">
      <c r="A21" s="40">
        <f t="shared" si="0"/>
        <v>17</v>
      </c>
      <c r="B21" s="241">
        <v>30610344</v>
      </c>
      <c r="C21" s="241" t="s">
        <v>1278</v>
      </c>
      <c r="D21" s="242" t="s">
        <v>1240</v>
      </c>
      <c r="E21" s="242" t="s">
        <v>1799</v>
      </c>
      <c r="F21" s="243" t="s">
        <v>1279</v>
      </c>
      <c r="G21" s="225">
        <v>4</v>
      </c>
      <c r="H21" s="225"/>
      <c r="I21" s="225"/>
      <c r="J21" s="225"/>
      <c r="K21" s="225"/>
      <c r="L21" s="225">
        <f t="shared" si="1"/>
        <v>4</v>
      </c>
      <c r="M21" s="233"/>
      <c r="N21" s="233"/>
      <c r="O21" s="198"/>
      <c r="P21" s="198"/>
      <c r="Q21" s="198"/>
      <c r="R21" s="198"/>
    </row>
    <row r="22" spans="1:18" s="40" customFormat="1" ht="18" customHeight="1" x14ac:dyDescent="0.25">
      <c r="A22" s="40">
        <f t="shared" si="0"/>
        <v>18</v>
      </c>
      <c r="B22" s="241">
        <v>30610348</v>
      </c>
      <c r="C22" s="241" t="s">
        <v>1280</v>
      </c>
      <c r="D22" s="242" t="s">
        <v>1240</v>
      </c>
      <c r="E22" s="242" t="s">
        <v>1281</v>
      </c>
      <c r="F22" s="243" t="s">
        <v>1282</v>
      </c>
      <c r="G22" s="225">
        <v>53</v>
      </c>
      <c r="H22" s="225"/>
      <c r="I22" s="225"/>
      <c r="J22" s="225">
        <v>1</v>
      </c>
      <c r="K22" s="225"/>
      <c r="L22" s="225">
        <f t="shared" si="1"/>
        <v>54</v>
      </c>
      <c r="M22" s="225">
        <v>36</v>
      </c>
      <c r="N22" s="225"/>
      <c r="O22" s="198"/>
      <c r="P22" s="198">
        <v>1</v>
      </c>
      <c r="Q22" s="198"/>
      <c r="R22" s="198" t="s">
        <v>1647</v>
      </c>
    </row>
    <row r="23" spans="1:18" s="40" customFormat="1" ht="18" customHeight="1" x14ac:dyDescent="0.25">
      <c r="A23" s="40">
        <f t="shared" si="0"/>
        <v>19</v>
      </c>
      <c r="B23" s="241">
        <v>30610415</v>
      </c>
      <c r="C23" s="241" t="s">
        <v>1283</v>
      </c>
      <c r="D23" s="242" t="s">
        <v>1240</v>
      </c>
      <c r="E23" s="242" t="s">
        <v>1779</v>
      </c>
      <c r="F23" s="243" t="s">
        <v>1284</v>
      </c>
      <c r="G23" s="225">
        <v>13</v>
      </c>
      <c r="H23" s="225"/>
      <c r="I23" s="225"/>
      <c r="J23" s="225">
        <v>4</v>
      </c>
      <c r="K23" s="225"/>
      <c r="L23" s="225">
        <f t="shared" si="1"/>
        <v>17</v>
      </c>
      <c r="M23" s="225">
        <v>45</v>
      </c>
      <c r="N23" s="225"/>
      <c r="O23" s="198"/>
      <c r="P23" s="198"/>
      <c r="Q23" s="198"/>
      <c r="R23" s="198"/>
    </row>
    <row r="24" spans="1:18" s="40" customFormat="1" ht="18" customHeight="1" x14ac:dyDescent="0.25">
      <c r="A24" s="40">
        <f t="shared" si="0"/>
        <v>20</v>
      </c>
      <c r="B24" s="241">
        <v>30610430</v>
      </c>
      <c r="C24" s="241" t="s">
        <v>1285</v>
      </c>
      <c r="D24" s="242" t="s">
        <v>1240</v>
      </c>
      <c r="E24" s="242" t="s">
        <v>1780</v>
      </c>
      <c r="F24" s="243" t="s">
        <v>1286</v>
      </c>
      <c r="G24" s="225">
        <v>27</v>
      </c>
      <c r="H24" s="225"/>
      <c r="I24" s="225"/>
      <c r="J24" s="225"/>
      <c r="K24" s="225"/>
      <c r="L24" s="225">
        <f t="shared" si="1"/>
        <v>27</v>
      </c>
      <c r="M24" s="225">
        <v>19</v>
      </c>
      <c r="N24" s="225"/>
      <c r="O24" s="198"/>
      <c r="P24" s="198"/>
      <c r="Q24" s="198"/>
      <c r="R24" s="198"/>
    </row>
    <row r="25" spans="1:18" s="40" customFormat="1" ht="18" customHeight="1" x14ac:dyDescent="0.25">
      <c r="A25" s="40">
        <f t="shared" si="0"/>
        <v>21</v>
      </c>
      <c r="B25" s="241">
        <v>30610431</v>
      </c>
      <c r="C25" s="241" t="s">
        <v>1287</v>
      </c>
      <c r="D25" s="242" t="s">
        <v>1240</v>
      </c>
      <c r="E25" s="242" t="s">
        <v>1750</v>
      </c>
      <c r="F25" s="243" t="s">
        <v>1286</v>
      </c>
      <c r="G25" s="225">
        <v>13</v>
      </c>
      <c r="H25" s="225"/>
      <c r="I25" s="225"/>
      <c r="J25" s="225"/>
      <c r="K25" s="225"/>
      <c r="L25" s="225">
        <f t="shared" si="1"/>
        <v>13</v>
      </c>
      <c r="M25" s="225">
        <v>10</v>
      </c>
      <c r="N25" s="225"/>
      <c r="O25" s="198"/>
      <c r="P25" s="198"/>
      <c r="Q25" s="198"/>
      <c r="R25" s="198"/>
    </row>
    <row r="26" spans="1:18" s="40" customFormat="1" ht="18" customHeight="1" x14ac:dyDescent="0.25">
      <c r="A26" s="40">
        <f t="shared" si="0"/>
        <v>22</v>
      </c>
      <c r="B26" s="241">
        <v>30610441</v>
      </c>
      <c r="C26" s="241" t="s">
        <v>1288</v>
      </c>
      <c r="D26" s="242" t="s">
        <v>1240</v>
      </c>
      <c r="E26" s="242" t="s">
        <v>1751</v>
      </c>
      <c r="F26" s="243" t="s">
        <v>1256</v>
      </c>
      <c r="G26" s="225">
        <v>4</v>
      </c>
      <c r="H26" s="225"/>
      <c r="I26" s="225"/>
      <c r="J26" s="225"/>
      <c r="K26" s="225"/>
      <c r="L26" s="225">
        <f t="shared" si="1"/>
        <v>4</v>
      </c>
      <c r="M26" s="233"/>
      <c r="N26" s="233"/>
      <c r="O26" s="198"/>
      <c r="P26" s="198"/>
      <c r="Q26" s="198"/>
      <c r="R26" s="198"/>
    </row>
    <row r="27" spans="1:18" s="40" customFormat="1" ht="18" customHeight="1" x14ac:dyDescent="0.25">
      <c r="A27" s="40">
        <f t="shared" si="0"/>
        <v>23</v>
      </c>
      <c r="B27" s="241">
        <v>30610449</v>
      </c>
      <c r="C27" s="241" t="s">
        <v>1289</v>
      </c>
      <c r="D27" s="242" t="s">
        <v>1240</v>
      </c>
      <c r="E27" s="242" t="s">
        <v>1290</v>
      </c>
      <c r="F27" s="243" t="s">
        <v>1282</v>
      </c>
      <c r="G27" s="225">
        <v>19</v>
      </c>
      <c r="H27" s="225"/>
      <c r="I27" s="225"/>
      <c r="J27" s="225"/>
      <c r="K27" s="225"/>
      <c r="L27" s="225">
        <f t="shared" si="1"/>
        <v>19</v>
      </c>
      <c r="M27" s="225">
        <v>15</v>
      </c>
      <c r="N27" s="225"/>
      <c r="O27" s="198"/>
      <c r="P27" s="198"/>
      <c r="Q27" s="198"/>
      <c r="R27" s="198"/>
    </row>
    <row r="28" spans="1:18" s="40" customFormat="1" ht="18" customHeight="1" x14ac:dyDescent="0.25">
      <c r="A28" s="40">
        <f t="shared" si="0"/>
        <v>24</v>
      </c>
      <c r="B28" s="241">
        <v>30610450</v>
      </c>
      <c r="C28" s="241" t="s">
        <v>1291</v>
      </c>
      <c r="D28" s="242" t="s">
        <v>1240</v>
      </c>
      <c r="E28" s="242" t="s">
        <v>1292</v>
      </c>
      <c r="F28" s="243" t="s">
        <v>1282</v>
      </c>
      <c r="G28" s="225">
        <v>18</v>
      </c>
      <c r="H28" s="225"/>
      <c r="I28" s="225"/>
      <c r="J28" s="225"/>
      <c r="K28" s="225"/>
      <c r="L28" s="225">
        <f t="shared" si="1"/>
        <v>18</v>
      </c>
      <c r="M28" s="225">
        <v>13</v>
      </c>
      <c r="N28" s="225"/>
      <c r="O28" s="198"/>
      <c r="P28" s="198"/>
      <c r="Q28" s="198"/>
      <c r="R28" s="198"/>
    </row>
    <row r="29" spans="1:18" s="40" customFormat="1" ht="18" customHeight="1" x14ac:dyDescent="0.25">
      <c r="A29" s="40">
        <f t="shared" si="0"/>
        <v>25</v>
      </c>
      <c r="B29" s="241">
        <v>30610451</v>
      </c>
      <c r="C29" s="241" t="s">
        <v>1293</v>
      </c>
      <c r="D29" s="242" t="s">
        <v>1240</v>
      </c>
      <c r="E29" s="242" t="s">
        <v>1294</v>
      </c>
      <c r="F29" s="243" t="s">
        <v>1295</v>
      </c>
      <c r="G29" s="225">
        <v>18</v>
      </c>
      <c r="H29" s="225"/>
      <c r="I29" s="225"/>
      <c r="J29" s="225"/>
      <c r="K29" s="225"/>
      <c r="L29" s="225">
        <f t="shared" si="1"/>
        <v>18</v>
      </c>
      <c r="M29" s="225">
        <v>13</v>
      </c>
      <c r="N29" s="225"/>
      <c r="O29" s="198"/>
      <c r="P29" s="198"/>
      <c r="Q29" s="198"/>
      <c r="R29" s="198"/>
    </row>
    <row r="30" spans="1:18" s="40" customFormat="1" ht="18" customHeight="1" x14ac:dyDescent="0.25">
      <c r="A30" s="40">
        <f t="shared" si="0"/>
        <v>26</v>
      </c>
      <c r="B30" s="241">
        <v>30611046</v>
      </c>
      <c r="C30" s="241">
        <v>4110</v>
      </c>
      <c r="D30" s="242" t="s">
        <v>1240</v>
      </c>
      <c r="E30" s="242" t="s">
        <v>1296</v>
      </c>
      <c r="F30" s="243">
        <v>1974</v>
      </c>
      <c r="G30" s="225">
        <v>0</v>
      </c>
      <c r="H30" s="225"/>
      <c r="I30" s="225"/>
      <c r="J30" s="225"/>
      <c r="K30" s="225"/>
      <c r="L30" s="225">
        <f t="shared" si="1"/>
        <v>0</v>
      </c>
      <c r="M30" s="225">
        <v>2</v>
      </c>
      <c r="N30" s="225"/>
      <c r="O30" s="198"/>
      <c r="P30" s="198"/>
      <c r="Q30" s="198"/>
      <c r="R30" s="198"/>
    </row>
    <row r="31" spans="1:18" s="40" customFormat="1" ht="18" customHeight="1" x14ac:dyDescent="0.25">
      <c r="A31" s="40">
        <f t="shared" si="0"/>
        <v>27</v>
      </c>
      <c r="B31" s="241">
        <v>30610462</v>
      </c>
      <c r="C31" s="241" t="s">
        <v>1297</v>
      </c>
      <c r="D31" s="242" t="s">
        <v>1240</v>
      </c>
      <c r="E31" s="242" t="s">
        <v>1298</v>
      </c>
      <c r="F31" s="243" t="s">
        <v>1295</v>
      </c>
      <c r="G31" s="233"/>
      <c r="H31" s="233"/>
      <c r="I31" s="233"/>
      <c r="J31" s="233"/>
      <c r="K31" s="233"/>
      <c r="L31" s="225">
        <f t="shared" si="1"/>
        <v>0</v>
      </c>
      <c r="M31" s="225">
        <v>22</v>
      </c>
      <c r="N31" s="225"/>
      <c r="O31" s="198"/>
      <c r="P31" s="198"/>
      <c r="Q31" s="198"/>
      <c r="R31" s="198"/>
    </row>
    <row r="32" spans="1:18" s="40" customFormat="1" ht="18" customHeight="1" x14ac:dyDescent="0.25">
      <c r="A32" s="40">
        <f t="shared" si="0"/>
        <v>28</v>
      </c>
      <c r="B32" s="241">
        <v>30610523</v>
      </c>
      <c r="C32" s="241" t="s">
        <v>1299</v>
      </c>
      <c r="D32" s="242" t="s">
        <v>1240</v>
      </c>
      <c r="E32" s="242" t="s">
        <v>1300</v>
      </c>
      <c r="F32" s="243" t="s">
        <v>1301</v>
      </c>
      <c r="G32" s="225">
        <v>8</v>
      </c>
      <c r="H32" s="225"/>
      <c r="I32" s="225"/>
      <c r="J32" s="225"/>
      <c r="K32" s="225"/>
      <c r="L32" s="225">
        <f t="shared" si="1"/>
        <v>8</v>
      </c>
      <c r="M32" s="233"/>
      <c r="N32" s="233"/>
      <c r="O32" s="198"/>
      <c r="P32" s="198"/>
      <c r="Q32" s="198"/>
      <c r="R32" s="198"/>
    </row>
    <row r="33" spans="1:18" s="40" customFormat="1" ht="18" customHeight="1" x14ac:dyDescent="0.25">
      <c r="A33" s="40">
        <f t="shared" si="0"/>
        <v>29</v>
      </c>
      <c r="B33" s="241">
        <v>30610524</v>
      </c>
      <c r="C33" s="241" t="s">
        <v>1302</v>
      </c>
      <c r="D33" s="242" t="s">
        <v>1240</v>
      </c>
      <c r="E33" s="242" t="s">
        <v>1303</v>
      </c>
      <c r="F33" s="243" t="s">
        <v>1250</v>
      </c>
      <c r="G33" s="225">
        <v>8</v>
      </c>
      <c r="H33" s="225"/>
      <c r="I33" s="225"/>
      <c r="J33" s="225"/>
      <c r="K33" s="225"/>
      <c r="L33" s="225">
        <f t="shared" si="1"/>
        <v>8</v>
      </c>
      <c r="M33" s="233"/>
      <c r="N33" s="233"/>
      <c r="O33" s="198"/>
      <c r="P33" s="198"/>
      <c r="Q33" s="198"/>
      <c r="R33" s="198"/>
    </row>
    <row r="34" spans="1:18" s="40" customFormat="1" ht="18" customHeight="1" x14ac:dyDescent="0.25">
      <c r="A34" s="40">
        <f t="shared" si="0"/>
        <v>30</v>
      </c>
      <c r="B34" s="241">
        <v>30610525</v>
      </c>
      <c r="C34" s="241" t="s">
        <v>1304</v>
      </c>
      <c r="D34" s="242" t="s">
        <v>1240</v>
      </c>
      <c r="E34" s="242" t="s">
        <v>1305</v>
      </c>
      <c r="F34" s="243" t="s">
        <v>1301</v>
      </c>
      <c r="G34" s="225">
        <v>4</v>
      </c>
      <c r="H34" s="225"/>
      <c r="I34" s="225"/>
      <c r="J34" s="225"/>
      <c r="K34" s="225"/>
      <c r="L34" s="225">
        <f t="shared" si="1"/>
        <v>4</v>
      </c>
      <c r="M34" s="233"/>
      <c r="N34" s="233"/>
      <c r="O34" s="198"/>
      <c r="P34" s="198"/>
      <c r="Q34" s="198"/>
      <c r="R34" s="198"/>
    </row>
    <row r="35" spans="1:18" s="40" customFormat="1" ht="18" customHeight="1" x14ac:dyDescent="0.25">
      <c r="A35" s="40">
        <f t="shared" si="0"/>
        <v>31</v>
      </c>
      <c r="B35" s="241">
        <v>30610626</v>
      </c>
      <c r="C35" s="241" t="s">
        <v>1306</v>
      </c>
      <c r="D35" s="242" t="s">
        <v>1240</v>
      </c>
      <c r="E35" s="242" t="s">
        <v>1307</v>
      </c>
      <c r="F35" s="243" t="s">
        <v>1256</v>
      </c>
      <c r="G35" s="225">
        <v>5</v>
      </c>
      <c r="H35" s="225"/>
      <c r="I35" s="225"/>
      <c r="J35" s="225"/>
      <c r="K35" s="225"/>
      <c r="L35" s="225">
        <f t="shared" si="1"/>
        <v>5</v>
      </c>
      <c r="M35" s="233"/>
      <c r="N35" s="233"/>
      <c r="O35" s="198"/>
      <c r="P35" s="198"/>
      <c r="Q35" s="198"/>
      <c r="R35" s="198"/>
    </row>
    <row r="36" spans="1:18" s="40" customFormat="1" ht="18" customHeight="1" x14ac:dyDescent="0.25">
      <c r="A36" s="40">
        <f t="shared" si="0"/>
        <v>32</v>
      </c>
      <c r="B36" s="241">
        <v>30610627</v>
      </c>
      <c r="C36" s="241" t="s">
        <v>1308</v>
      </c>
      <c r="D36" s="242" t="s">
        <v>1240</v>
      </c>
      <c r="E36" s="242" t="s">
        <v>1309</v>
      </c>
      <c r="F36" s="243" t="s">
        <v>1256</v>
      </c>
      <c r="G36" s="225">
        <v>8</v>
      </c>
      <c r="H36" s="225"/>
      <c r="I36" s="225"/>
      <c r="J36" s="225"/>
      <c r="K36" s="225"/>
      <c r="L36" s="225">
        <f t="shared" si="1"/>
        <v>8</v>
      </c>
      <c r="M36" s="233"/>
      <c r="N36" s="233"/>
      <c r="O36" s="198"/>
      <c r="P36" s="198"/>
      <c r="Q36" s="198"/>
      <c r="R36" s="198"/>
    </row>
    <row r="37" spans="1:18" s="40" customFormat="1" ht="18" customHeight="1" x14ac:dyDescent="0.25">
      <c r="A37" s="40">
        <f t="shared" si="0"/>
        <v>33</v>
      </c>
      <c r="B37" s="241">
        <v>30610709</v>
      </c>
      <c r="C37" s="241" t="s">
        <v>1310</v>
      </c>
      <c r="D37" s="242" t="s">
        <v>1240</v>
      </c>
      <c r="E37" s="242" t="s">
        <v>1752</v>
      </c>
      <c r="F37" s="243" t="s">
        <v>1311</v>
      </c>
      <c r="G37" s="225">
        <v>5</v>
      </c>
      <c r="H37" s="225"/>
      <c r="I37" s="225"/>
      <c r="J37" s="225"/>
      <c r="K37" s="225"/>
      <c r="L37" s="225">
        <f t="shared" si="1"/>
        <v>5</v>
      </c>
      <c r="M37" s="233"/>
      <c r="N37" s="233"/>
      <c r="O37" s="198"/>
      <c r="P37" s="198"/>
      <c r="Q37" s="198"/>
      <c r="R37" s="198"/>
    </row>
    <row r="38" spans="1:18" s="40" customFormat="1" ht="18" customHeight="1" x14ac:dyDescent="0.25">
      <c r="A38" s="40">
        <f t="shared" si="0"/>
        <v>34</v>
      </c>
      <c r="B38" s="241">
        <v>30610710</v>
      </c>
      <c r="C38" s="241" t="s">
        <v>1312</v>
      </c>
      <c r="D38" s="242" t="s">
        <v>1240</v>
      </c>
      <c r="E38" s="242" t="s">
        <v>1753</v>
      </c>
      <c r="F38" s="243" t="s">
        <v>1311</v>
      </c>
      <c r="G38" s="225">
        <v>20</v>
      </c>
      <c r="H38" s="225"/>
      <c r="I38" s="225"/>
      <c r="J38" s="225"/>
      <c r="K38" s="225"/>
      <c r="L38" s="225">
        <f t="shared" si="1"/>
        <v>20</v>
      </c>
      <c r="M38" s="233"/>
      <c r="N38" s="233"/>
      <c r="O38" s="198"/>
      <c r="P38" s="198"/>
      <c r="Q38" s="198"/>
      <c r="R38" s="244"/>
    </row>
    <row r="39" spans="1:18" s="40" customFormat="1" ht="24" customHeight="1" x14ac:dyDescent="0.25">
      <c r="A39" s="40">
        <f t="shared" si="0"/>
        <v>35</v>
      </c>
      <c r="B39" s="241">
        <v>30610713</v>
      </c>
      <c r="C39" s="241" t="s">
        <v>1313</v>
      </c>
      <c r="D39" s="242" t="s">
        <v>1240</v>
      </c>
      <c r="E39" s="242" t="s">
        <v>1754</v>
      </c>
      <c r="F39" s="243" t="s">
        <v>1314</v>
      </c>
      <c r="G39" s="225">
        <v>7</v>
      </c>
      <c r="H39" s="225"/>
      <c r="I39" s="225"/>
      <c r="J39" s="225"/>
      <c r="K39" s="225"/>
      <c r="L39" s="225">
        <f t="shared" si="1"/>
        <v>7</v>
      </c>
      <c r="M39" s="233"/>
      <c r="N39" s="233"/>
      <c r="O39" s="225">
        <v>5</v>
      </c>
      <c r="P39" s="225">
        <v>3</v>
      </c>
      <c r="Q39" s="225"/>
      <c r="R39" s="245" t="s">
        <v>1720</v>
      </c>
    </row>
    <row r="40" spans="1:18" s="40" customFormat="1" ht="22.5" x14ac:dyDescent="0.25">
      <c r="A40" s="40">
        <f t="shared" si="0"/>
        <v>36</v>
      </c>
      <c r="B40" s="241">
        <v>30610714</v>
      </c>
      <c r="C40" s="241" t="s">
        <v>1315</v>
      </c>
      <c r="D40" s="242" t="s">
        <v>1240</v>
      </c>
      <c r="E40" s="242" t="s">
        <v>1316</v>
      </c>
      <c r="F40" s="243" t="s">
        <v>1314</v>
      </c>
      <c r="G40" s="225">
        <v>5</v>
      </c>
      <c r="H40" s="225"/>
      <c r="I40" s="225"/>
      <c r="J40" s="225"/>
      <c r="K40" s="225"/>
      <c r="L40" s="225">
        <f t="shared" si="1"/>
        <v>5</v>
      </c>
      <c r="M40" s="233"/>
      <c r="N40" s="233"/>
      <c r="O40" s="198"/>
      <c r="P40" s="198"/>
      <c r="Q40" s="198"/>
      <c r="R40" s="246" t="s">
        <v>1816</v>
      </c>
    </row>
    <row r="41" spans="1:18" s="40" customFormat="1" ht="18" customHeight="1" x14ac:dyDescent="0.25">
      <c r="A41" s="40">
        <f t="shared" si="0"/>
        <v>37</v>
      </c>
      <c r="B41" s="241">
        <v>30610721</v>
      </c>
      <c r="C41" s="241" t="s">
        <v>1317</v>
      </c>
      <c r="D41" s="242" t="s">
        <v>1240</v>
      </c>
      <c r="E41" s="242" t="s">
        <v>1318</v>
      </c>
      <c r="F41" s="243" t="s">
        <v>1286</v>
      </c>
      <c r="G41" s="225">
        <f>48+1</f>
        <v>49</v>
      </c>
      <c r="H41" s="225"/>
      <c r="I41" s="225"/>
      <c r="J41" s="225"/>
      <c r="K41" s="225"/>
      <c r="L41" s="225">
        <f t="shared" si="1"/>
        <v>49</v>
      </c>
      <c r="M41" s="225"/>
      <c r="N41" s="225"/>
      <c r="O41" s="198"/>
      <c r="P41" s="198">
        <v>1</v>
      </c>
      <c r="Q41" s="198"/>
      <c r="R41" s="198" t="s">
        <v>1661</v>
      </c>
    </row>
    <row r="42" spans="1:18" s="40" customFormat="1" ht="18" customHeight="1" x14ac:dyDescent="0.25">
      <c r="A42" s="40">
        <f t="shared" si="0"/>
        <v>38</v>
      </c>
      <c r="B42" s="241">
        <v>30610722</v>
      </c>
      <c r="C42" s="241" t="s">
        <v>1319</v>
      </c>
      <c r="D42" s="242" t="s">
        <v>1240</v>
      </c>
      <c r="E42" s="242" t="s">
        <v>1320</v>
      </c>
      <c r="F42" s="243" t="s">
        <v>1321</v>
      </c>
      <c r="G42" s="225">
        <v>51</v>
      </c>
      <c r="H42" s="225"/>
      <c r="I42" s="225"/>
      <c r="J42" s="225"/>
      <c r="K42" s="225"/>
      <c r="L42" s="225">
        <f t="shared" si="1"/>
        <v>51</v>
      </c>
      <c r="M42" s="225">
        <v>40</v>
      </c>
      <c r="N42" s="225"/>
      <c r="O42" s="198"/>
      <c r="P42" s="198"/>
      <c r="Q42" s="198"/>
      <c r="R42" s="198"/>
    </row>
    <row r="43" spans="1:18" s="40" customFormat="1" ht="18" customHeight="1" x14ac:dyDescent="0.25">
      <c r="A43" s="40">
        <f t="shared" si="0"/>
        <v>39</v>
      </c>
      <c r="B43" s="241">
        <v>30610728</v>
      </c>
      <c r="C43" s="241" t="s">
        <v>1322</v>
      </c>
      <c r="D43" s="242" t="s">
        <v>1240</v>
      </c>
      <c r="E43" s="242" t="s">
        <v>1323</v>
      </c>
      <c r="F43" s="243" t="s">
        <v>1324</v>
      </c>
      <c r="G43" s="225">
        <v>9</v>
      </c>
      <c r="H43" s="225"/>
      <c r="I43" s="225"/>
      <c r="J43" s="225"/>
      <c r="K43" s="225"/>
      <c r="L43" s="225">
        <f t="shared" si="1"/>
        <v>9</v>
      </c>
      <c r="M43" s="225">
        <v>17</v>
      </c>
      <c r="N43" s="225"/>
      <c r="O43" s="198"/>
      <c r="P43" s="198">
        <v>1</v>
      </c>
      <c r="Q43" s="198"/>
      <c r="R43" s="198" t="s">
        <v>1634</v>
      </c>
    </row>
    <row r="44" spans="1:18" s="40" customFormat="1" ht="18" customHeight="1" x14ac:dyDescent="0.25">
      <c r="A44" s="40">
        <f t="shared" si="0"/>
        <v>40</v>
      </c>
      <c r="B44" s="241">
        <v>30610729</v>
      </c>
      <c r="C44" s="241" t="s">
        <v>1325</v>
      </c>
      <c r="D44" s="242" t="s">
        <v>1240</v>
      </c>
      <c r="E44" s="242" t="s">
        <v>1326</v>
      </c>
      <c r="F44" s="243" t="s">
        <v>1286</v>
      </c>
      <c r="G44" s="225">
        <f>9+1</f>
        <v>10</v>
      </c>
      <c r="H44" s="225"/>
      <c r="I44" s="225"/>
      <c r="J44" s="225"/>
      <c r="K44" s="225"/>
      <c r="L44" s="225">
        <f t="shared" si="1"/>
        <v>10</v>
      </c>
      <c r="M44" s="225">
        <v>9</v>
      </c>
      <c r="N44" s="225"/>
      <c r="O44" s="198"/>
      <c r="P44" s="198">
        <v>2</v>
      </c>
      <c r="Q44" s="198"/>
      <c r="R44" s="198" t="s">
        <v>1648</v>
      </c>
    </row>
    <row r="45" spans="1:18" s="40" customFormat="1" ht="18" customHeight="1" x14ac:dyDescent="0.25">
      <c r="A45" s="40">
        <f t="shared" si="0"/>
        <v>41</v>
      </c>
      <c r="B45" s="241">
        <v>30610745</v>
      </c>
      <c r="C45" s="241" t="s">
        <v>1327</v>
      </c>
      <c r="D45" s="242" t="s">
        <v>1240</v>
      </c>
      <c r="E45" s="242" t="s">
        <v>1755</v>
      </c>
      <c r="F45" s="243" t="s">
        <v>1328</v>
      </c>
      <c r="G45" s="225">
        <v>5</v>
      </c>
      <c r="H45" s="225"/>
      <c r="I45" s="225"/>
      <c r="J45" s="225"/>
      <c r="K45" s="225"/>
      <c r="L45" s="225">
        <f t="shared" si="1"/>
        <v>5</v>
      </c>
      <c r="M45" s="225">
        <v>5</v>
      </c>
      <c r="N45" s="225"/>
      <c r="O45" s="198"/>
      <c r="P45" s="198">
        <v>1</v>
      </c>
      <c r="Q45" s="198"/>
      <c r="R45" s="198" t="s">
        <v>1634</v>
      </c>
    </row>
    <row r="46" spans="1:18" s="40" customFormat="1" ht="18" customHeight="1" x14ac:dyDescent="0.25">
      <c r="A46" s="40">
        <f t="shared" si="0"/>
        <v>42</v>
      </c>
      <c r="B46" s="241">
        <v>30610746</v>
      </c>
      <c r="C46" s="241" t="s">
        <v>1329</v>
      </c>
      <c r="D46" s="242" t="s">
        <v>1240</v>
      </c>
      <c r="E46" s="242" t="s">
        <v>1756</v>
      </c>
      <c r="F46" s="243" t="s">
        <v>1314</v>
      </c>
      <c r="G46" s="225">
        <v>4</v>
      </c>
      <c r="H46" s="225"/>
      <c r="I46" s="225"/>
      <c r="J46" s="225"/>
      <c r="K46" s="225"/>
      <c r="L46" s="225">
        <f t="shared" si="1"/>
        <v>4</v>
      </c>
      <c r="M46" s="225">
        <v>4</v>
      </c>
      <c r="N46" s="225"/>
      <c r="O46" s="198"/>
      <c r="P46" s="198"/>
      <c r="Q46" s="198"/>
      <c r="R46" s="198"/>
    </row>
    <row r="47" spans="1:18" s="40" customFormat="1" ht="18" customHeight="1" x14ac:dyDescent="0.25">
      <c r="A47" s="40">
        <f t="shared" si="0"/>
        <v>43</v>
      </c>
      <c r="B47" s="241">
        <v>30610761</v>
      </c>
      <c r="C47" s="241">
        <v>4127</v>
      </c>
      <c r="D47" s="242" t="s">
        <v>1240</v>
      </c>
      <c r="E47" s="242" t="s">
        <v>1330</v>
      </c>
      <c r="F47" s="243">
        <v>1977</v>
      </c>
      <c r="G47" s="225">
        <v>0</v>
      </c>
      <c r="H47" s="225"/>
      <c r="I47" s="225"/>
      <c r="J47" s="225"/>
      <c r="K47" s="225"/>
      <c r="L47" s="225">
        <f t="shared" si="1"/>
        <v>0</v>
      </c>
      <c r="M47" s="225">
        <v>9</v>
      </c>
      <c r="N47" s="225"/>
      <c r="O47" s="198"/>
      <c r="P47" s="198"/>
      <c r="Q47" s="198"/>
      <c r="R47" s="198"/>
    </row>
    <row r="48" spans="1:18" s="40" customFormat="1" ht="18" customHeight="1" x14ac:dyDescent="0.25">
      <c r="A48" s="40">
        <f t="shared" si="0"/>
        <v>44</v>
      </c>
      <c r="B48" s="241">
        <v>30610816</v>
      </c>
      <c r="C48" s="241" t="s">
        <v>1331</v>
      </c>
      <c r="D48" s="242" t="s">
        <v>1240</v>
      </c>
      <c r="E48" s="242" t="s">
        <v>1332</v>
      </c>
      <c r="F48" s="243" t="s">
        <v>1324</v>
      </c>
      <c r="G48" s="225">
        <f>33+4</f>
        <v>37</v>
      </c>
      <c r="H48" s="225"/>
      <c r="I48" s="225"/>
      <c r="J48" s="225"/>
      <c r="K48" s="225"/>
      <c r="L48" s="225">
        <f t="shared" si="1"/>
        <v>37</v>
      </c>
      <c r="M48" s="225">
        <v>39</v>
      </c>
      <c r="N48" s="225"/>
      <c r="O48" s="225"/>
      <c r="P48" s="225">
        <v>6</v>
      </c>
      <c r="Q48" s="225"/>
      <c r="R48" s="247" t="s">
        <v>1649</v>
      </c>
    </row>
    <row r="49" spans="1:18" s="40" customFormat="1" ht="33.75" x14ac:dyDescent="0.25">
      <c r="A49" s="40">
        <f t="shared" si="0"/>
        <v>45</v>
      </c>
      <c r="B49" s="241">
        <v>30610817</v>
      </c>
      <c r="C49" s="241" t="s">
        <v>1333</v>
      </c>
      <c r="D49" s="242" t="s">
        <v>1240</v>
      </c>
      <c r="E49" s="242" t="s">
        <v>1334</v>
      </c>
      <c r="F49" s="243" t="s">
        <v>1335</v>
      </c>
      <c r="G49" s="225">
        <f>31+3</f>
        <v>34</v>
      </c>
      <c r="H49" s="225"/>
      <c r="I49" s="225"/>
      <c r="J49" s="225"/>
      <c r="K49" s="225"/>
      <c r="L49" s="225">
        <f t="shared" si="1"/>
        <v>34</v>
      </c>
      <c r="M49" s="225">
        <v>29</v>
      </c>
      <c r="N49" s="225"/>
      <c r="O49" s="198"/>
      <c r="P49" s="198">
        <v>5</v>
      </c>
      <c r="Q49" s="198"/>
      <c r="R49" s="254" t="s">
        <v>1817</v>
      </c>
    </row>
    <row r="50" spans="1:18" s="40" customFormat="1" ht="33.75" x14ac:dyDescent="0.25">
      <c r="A50" s="40">
        <f t="shared" si="0"/>
        <v>46</v>
      </c>
      <c r="B50" s="241">
        <v>30610818</v>
      </c>
      <c r="C50" s="241" t="s">
        <v>1336</v>
      </c>
      <c r="D50" s="242" t="s">
        <v>1240</v>
      </c>
      <c r="E50" s="242" t="s">
        <v>1337</v>
      </c>
      <c r="F50" s="243" t="s">
        <v>1335</v>
      </c>
      <c r="G50" s="225">
        <f>32+4</f>
        <v>36</v>
      </c>
      <c r="H50" s="225"/>
      <c r="I50" s="225"/>
      <c r="J50" s="225"/>
      <c r="K50" s="225"/>
      <c r="L50" s="225">
        <f t="shared" si="1"/>
        <v>36</v>
      </c>
      <c r="M50" s="225">
        <v>23</v>
      </c>
      <c r="N50" s="225"/>
      <c r="O50" s="198"/>
      <c r="P50" s="198">
        <v>5</v>
      </c>
      <c r="Q50" s="198"/>
      <c r="R50" s="254" t="s">
        <v>1818</v>
      </c>
    </row>
    <row r="51" spans="1:18" s="40" customFormat="1" ht="18" customHeight="1" x14ac:dyDescent="0.25">
      <c r="A51" s="40">
        <f t="shared" si="0"/>
        <v>47</v>
      </c>
      <c r="B51" s="241">
        <v>30610819</v>
      </c>
      <c r="C51" s="241" t="s">
        <v>1338</v>
      </c>
      <c r="D51" s="242" t="s">
        <v>1240</v>
      </c>
      <c r="E51" s="242" t="s">
        <v>1339</v>
      </c>
      <c r="F51" s="243" t="s">
        <v>1340</v>
      </c>
      <c r="G51" s="225">
        <v>47</v>
      </c>
      <c r="H51" s="225"/>
      <c r="I51" s="225"/>
      <c r="J51" s="225"/>
      <c r="K51" s="225"/>
      <c r="L51" s="225">
        <f t="shared" si="1"/>
        <v>47</v>
      </c>
      <c r="M51" s="225">
        <v>53</v>
      </c>
      <c r="N51" s="225"/>
      <c r="O51" s="225"/>
      <c r="P51" s="225">
        <v>13</v>
      </c>
      <c r="Q51" s="225"/>
      <c r="R51" s="225" t="s">
        <v>1650</v>
      </c>
    </row>
    <row r="52" spans="1:18" s="40" customFormat="1" ht="18" customHeight="1" x14ac:dyDescent="0.25">
      <c r="A52" s="40">
        <f t="shared" si="0"/>
        <v>48</v>
      </c>
      <c r="B52" s="241">
        <v>30610820</v>
      </c>
      <c r="C52" s="241" t="s">
        <v>1341</v>
      </c>
      <c r="D52" s="242" t="s">
        <v>1240</v>
      </c>
      <c r="E52" s="242" t="s">
        <v>1342</v>
      </c>
      <c r="F52" s="243" t="s">
        <v>1340</v>
      </c>
      <c r="G52" s="225">
        <f>47+1</f>
        <v>48</v>
      </c>
      <c r="H52" s="225"/>
      <c r="I52" s="225"/>
      <c r="J52" s="225"/>
      <c r="K52" s="225"/>
      <c r="L52" s="225">
        <f t="shared" si="1"/>
        <v>48</v>
      </c>
      <c r="M52" s="225">
        <v>53</v>
      </c>
      <c r="N52" s="225"/>
      <c r="O52" s="225"/>
      <c r="P52" s="225">
        <v>11</v>
      </c>
      <c r="Q52" s="225"/>
      <c r="R52" s="225" t="s">
        <v>1651</v>
      </c>
    </row>
    <row r="53" spans="1:18" s="40" customFormat="1" ht="18" customHeight="1" x14ac:dyDescent="0.25">
      <c r="A53" s="40">
        <f t="shared" si="0"/>
        <v>49</v>
      </c>
      <c r="B53" s="241">
        <v>30610865</v>
      </c>
      <c r="C53" s="241">
        <v>4133</v>
      </c>
      <c r="D53" s="242" t="s">
        <v>1240</v>
      </c>
      <c r="E53" s="242" t="s">
        <v>1343</v>
      </c>
      <c r="F53" s="243">
        <v>1996</v>
      </c>
      <c r="G53" s="225">
        <v>0</v>
      </c>
      <c r="H53" s="225"/>
      <c r="I53" s="225"/>
      <c r="J53" s="225"/>
      <c r="K53" s="225"/>
      <c r="L53" s="225">
        <f t="shared" si="1"/>
        <v>0</v>
      </c>
      <c r="M53" s="225">
        <v>37</v>
      </c>
      <c r="N53" s="225"/>
      <c r="O53" s="225"/>
      <c r="P53" s="225"/>
      <c r="Q53" s="225"/>
      <c r="R53" s="225"/>
    </row>
    <row r="54" spans="1:18" s="40" customFormat="1" ht="18" customHeight="1" x14ac:dyDescent="0.25">
      <c r="A54" s="40">
        <f t="shared" si="0"/>
        <v>50</v>
      </c>
      <c r="B54" s="241">
        <v>30610952</v>
      </c>
      <c r="C54" s="241" t="s">
        <v>1344</v>
      </c>
      <c r="D54" s="242" t="s">
        <v>1240</v>
      </c>
      <c r="E54" s="242" t="s">
        <v>1345</v>
      </c>
      <c r="F54" s="243" t="s">
        <v>1346</v>
      </c>
      <c r="G54" s="225">
        <v>9</v>
      </c>
      <c r="H54" s="225"/>
      <c r="I54" s="225"/>
      <c r="J54" s="225"/>
      <c r="K54" s="225"/>
      <c r="L54" s="225">
        <f t="shared" si="1"/>
        <v>9</v>
      </c>
      <c r="M54" s="233"/>
      <c r="N54" s="233"/>
      <c r="O54" s="225"/>
      <c r="P54" s="225">
        <v>2</v>
      </c>
      <c r="Q54" s="225"/>
      <c r="R54" s="247" t="s">
        <v>1652</v>
      </c>
    </row>
    <row r="55" spans="1:18" s="40" customFormat="1" ht="28.5" customHeight="1" x14ac:dyDescent="0.25">
      <c r="A55" s="40">
        <f t="shared" si="0"/>
        <v>51</v>
      </c>
      <c r="B55" s="241">
        <v>30611033</v>
      </c>
      <c r="C55" s="241" t="s">
        <v>1347</v>
      </c>
      <c r="D55" s="242" t="s">
        <v>1240</v>
      </c>
      <c r="E55" s="248" t="s">
        <v>1800</v>
      </c>
      <c r="F55" s="243" t="s">
        <v>1279</v>
      </c>
      <c r="G55" s="225">
        <v>3</v>
      </c>
      <c r="H55" s="225"/>
      <c r="I55" s="225"/>
      <c r="J55" s="225"/>
      <c r="K55" s="225"/>
      <c r="L55" s="225">
        <f t="shared" si="1"/>
        <v>3</v>
      </c>
      <c r="M55" s="233"/>
      <c r="N55" s="233"/>
      <c r="O55" s="198"/>
      <c r="P55" s="198"/>
      <c r="Q55" s="198"/>
      <c r="R55" s="246"/>
    </row>
    <row r="56" spans="1:18" s="40" customFormat="1" ht="27.75" customHeight="1" x14ac:dyDescent="0.25">
      <c r="A56" s="40">
        <f t="shared" si="0"/>
        <v>52</v>
      </c>
      <c r="B56" s="241">
        <v>30611034</v>
      </c>
      <c r="C56" s="241" t="s">
        <v>1348</v>
      </c>
      <c r="D56" s="242" t="s">
        <v>1240</v>
      </c>
      <c r="E56" s="248" t="s">
        <v>1801</v>
      </c>
      <c r="F56" s="243" t="s">
        <v>1279</v>
      </c>
      <c r="G56" s="225">
        <v>5</v>
      </c>
      <c r="H56" s="225"/>
      <c r="I56" s="225"/>
      <c r="J56" s="225"/>
      <c r="K56" s="225"/>
      <c r="L56" s="225">
        <f t="shared" si="1"/>
        <v>5</v>
      </c>
      <c r="M56" s="233"/>
      <c r="N56" s="233"/>
      <c r="O56" s="198"/>
      <c r="P56" s="198"/>
      <c r="Q56" s="198"/>
      <c r="R56" s="246"/>
    </row>
    <row r="57" spans="1:18" s="40" customFormat="1" ht="27.75" customHeight="1" x14ac:dyDescent="0.25">
      <c r="A57" s="40">
        <f t="shared" si="0"/>
        <v>53</v>
      </c>
      <c r="B57" s="241">
        <v>30611132</v>
      </c>
      <c r="C57" s="241" t="s">
        <v>1349</v>
      </c>
      <c r="D57" s="242" t="s">
        <v>1240</v>
      </c>
      <c r="E57" s="248" t="s">
        <v>1802</v>
      </c>
      <c r="F57" s="243" t="s">
        <v>1350</v>
      </c>
      <c r="G57" s="225">
        <v>6</v>
      </c>
      <c r="H57" s="225"/>
      <c r="I57" s="225"/>
      <c r="J57" s="225"/>
      <c r="K57" s="225"/>
      <c r="L57" s="225">
        <f t="shared" si="1"/>
        <v>6</v>
      </c>
      <c r="M57" s="233"/>
      <c r="N57" s="233"/>
      <c r="O57" s="198"/>
      <c r="P57" s="198"/>
      <c r="Q57" s="198"/>
      <c r="R57" s="198"/>
    </row>
    <row r="58" spans="1:18" s="40" customFormat="1" ht="18" customHeight="1" x14ac:dyDescent="0.25">
      <c r="A58" s="40">
        <f t="shared" si="0"/>
        <v>54</v>
      </c>
      <c r="B58" s="241">
        <v>30611232</v>
      </c>
      <c r="C58" s="241" t="s">
        <v>1351</v>
      </c>
      <c r="D58" s="242" t="s">
        <v>1240</v>
      </c>
      <c r="E58" s="242" t="s">
        <v>1803</v>
      </c>
      <c r="F58" s="243" t="s">
        <v>1279</v>
      </c>
      <c r="G58" s="225">
        <v>3</v>
      </c>
      <c r="H58" s="225"/>
      <c r="I58" s="225"/>
      <c r="J58" s="225"/>
      <c r="K58" s="225"/>
      <c r="L58" s="225">
        <f t="shared" si="1"/>
        <v>3</v>
      </c>
      <c r="M58" s="233"/>
      <c r="N58" s="233"/>
      <c r="O58" s="198"/>
      <c r="P58" s="198"/>
      <c r="Q58" s="198"/>
      <c r="R58" s="198"/>
    </row>
    <row r="59" spans="1:18" s="40" customFormat="1" ht="18" customHeight="1" x14ac:dyDescent="0.25">
      <c r="A59" s="40">
        <f t="shared" si="0"/>
        <v>55</v>
      </c>
      <c r="B59" s="241">
        <v>30611239</v>
      </c>
      <c r="C59" s="241" t="s">
        <v>1352</v>
      </c>
      <c r="D59" s="242" t="s">
        <v>1240</v>
      </c>
      <c r="E59" s="242" t="s">
        <v>1353</v>
      </c>
      <c r="F59" s="243" t="s">
        <v>1250</v>
      </c>
      <c r="G59" s="225">
        <v>5</v>
      </c>
      <c r="H59" s="225"/>
      <c r="I59" s="225"/>
      <c r="J59" s="225"/>
      <c r="K59" s="225"/>
      <c r="L59" s="225">
        <f t="shared" si="1"/>
        <v>5</v>
      </c>
      <c r="M59" s="233"/>
      <c r="N59" s="233"/>
      <c r="O59" s="198"/>
      <c r="P59" s="198"/>
      <c r="Q59" s="198"/>
      <c r="R59" s="198"/>
    </row>
    <row r="60" spans="1:18" s="40" customFormat="1" ht="18" customHeight="1" x14ac:dyDescent="0.25">
      <c r="A60" s="40">
        <f t="shared" si="0"/>
        <v>56</v>
      </c>
      <c r="B60" s="241">
        <v>30611353</v>
      </c>
      <c r="C60" s="241" t="s">
        <v>1354</v>
      </c>
      <c r="D60" s="242" t="s">
        <v>1240</v>
      </c>
      <c r="E60" s="242" t="s">
        <v>1608</v>
      </c>
      <c r="F60" s="243" t="s">
        <v>1355</v>
      </c>
      <c r="G60" s="233"/>
      <c r="H60" s="233"/>
      <c r="I60" s="233"/>
      <c r="J60" s="233"/>
      <c r="K60" s="233"/>
      <c r="L60" s="225">
        <f t="shared" si="1"/>
        <v>0</v>
      </c>
      <c r="M60" s="225">
        <v>1</v>
      </c>
      <c r="N60" s="225"/>
      <c r="O60" s="225"/>
      <c r="P60" s="225">
        <v>1</v>
      </c>
      <c r="Q60" s="225"/>
      <c r="R60" s="249" t="s">
        <v>1626</v>
      </c>
    </row>
    <row r="61" spans="1:18" s="40" customFormat="1" ht="18" customHeight="1" x14ac:dyDescent="0.25">
      <c r="A61" s="40">
        <f t="shared" si="0"/>
        <v>57</v>
      </c>
      <c r="B61" s="241">
        <v>30611354</v>
      </c>
      <c r="C61" s="241" t="s">
        <v>1356</v>
      </c>
      <c r="D61" s="242" t="s">
        <v>1240</v>
      </c>
      <c r="E61" s="242" t="s">
        <v>1357</v>
      </c>
      <c r="F61" s="243" t="s">
        <v>1358</v>
      </c>
      <c r="G61" s="225">
        <v>30</v>
      </c>
      <c r="H61" s="225"/>
      <c r="I61" s="225"/>
      <c r="J61" s="225"/>
      <c r="K61" s="225"/>
      <c r="L61" s="225">
        <f t="shared" si="1"/>
        <v>30</v>
      </c>
      <c r="M61" s="233"/>
      <c r="N61" s="233"/>
      <c r="O61" s="198"/>
      <c r="P61" s="198">
        <v>1</v>
      </c>
      <c r="Q61" s="198"/>
      <c r="R61" s="198" t="s">
        <v>1653</v>
      </c>
    </row>
    <row r="62" spans="1:18" s="40" customFormat="1" ht="18" customHeight="1" x14ac:dyDescent="0.25">
      <c r="A62" s="40">
        <f t="shared" si="0"/>
        <v>58</v>
      </c>
      <c r="B62" s="241">
        <v>30611355</v>
      </c>
      <c r="C62" s="241" t="s">
        <v>1359</v>
      </c>
      <c r="D62" s="242" t="s">
        <v>1240</v>
      </c>
      <c r="E62" s="242" t="s">
        <v>1360</v>
      </c>
      <c r="F62" s="243" t="s">
        <v>1358</v>
      </c>
      <c r="G62" s="225">
        <v>30</v>
      </c>
      <c r="H62" s="225"/>
      <c r="I62" s="225"/>
      <c r="J62" s="225"/>
      <c r="K62" s="225"/>
      <c r="L62" s="225">
        <f t="shared" si="1"/>
        <v>30</v>
      </c>
      <c r="M62" s="233"/>
      <c r="N62" s="233"/>
      <c r="O62" s="198"/>
      <c r="P62" s="198">
        <v>1</v>
      </c>
      <c r="Q62" s="198"/>
      <c r="R62" s="198" t="s">
        <v>1653</v>
      </c>
    </row>
    <row r="63" spans="1:18" s="40" customFormat="1" ht="18" customHeight="1" x14ac:dyDescent="0.25">
      <c r="A63" s="40">
        <f t="shared" si="0"/>
        <v>59</v>
      </c>
      <c r="B63" s="241">
        <v>30611357</v>
      </c>
      <c r="C63" s="241" t="s">
        <v>1361</v>
      </c>
      <c r="D63" s="242" t="s">
        <v>1240</v>
      </c>
      <c r="E63" s="242" t="s">
        <v>1362</v>
      </c>
      <c r="F63" s="243" t="s">
        <v>1358</v>
      </c>
      <c r="G63" s="233"/>
      <c r="H63" s="233"/>
      <c r="I63" s="233"/>
      <c r="J63" s="233"/>
      <c r="K63" s="233"/>
      <c r="L63" s="225">
        <f t="shared" si="1"/>
        <v>0</v>
      </c>
      <c r="M63" s="225">
        <v>60</v>
      </c>
      <c r="N63" s="225"/>
      <c r="O63" s="198"/>
      <c r="P63" s="198">
        <v>7</v>
      </c>
      <c r="Q63" s="198"/>
      <c r="R63" s="198" t="s">
        <v>1654</v>
      </c>
    </row>
    <row r="64" spans="1:18" s="40" customFormat="1" ht="18" customHeight="1" x14ac:dyDescent="0.25">
      <c r="A64" s="40">
        <f t="shared" si="0"/>
        <v>60</v>
      </c>
      <c r="B64" s="241">
        <v>30611364</v>
      </c>
      <c r="C64" s="241" t="s">
        <v>1363</v>
      </c>
      <c r="D64" s="242" t="s">
        <v>1240</v>
      </c>
      <c r="E64" s="242" t="s">
        <v>1804</v>
      </c>
      <c r="F64" s="243" t="s">
        <v>1355</v>
      </c>
      <c r="G64" s="225">
        <v>16</v>
      </c>
      <c r="H64" s="225"/>
      <c r="I64" s="225"/>
      <c r="J64" s="225"/>
      <c r="K64" s="225"/>
      <c r="L64" s="225">
        <f t="shared" si="1"/>
        <v>16</v>
      </c>
      <c r="M64" s="225">
        <v>22</v>
      </c>
      <c r="N64" s="225"/>
      <c r="O64" s="198"/>
      <c r="P64" s="198"/>
      <c r="Q64" s="198"/>
      <c r="R64" s="198"/>
    </row>
    <row r="65" spans="1:18" s="40" customFormat="1" ht="18" customHeight="1" x14ac:dyDescent="0.25">
      <c r="A65" s="40">
        <f t="shared" si="0"/>
        <v>61</v>
      </c>
      <c r="B65" s="241">
        <v>30611365</v>
      </c>
      <c r="C65" s="241" t="s">
        <v>1364</v>
      </c>
      <c r="D65" s="242" t="s">
        <v>1240</v>
      </c>
      <c r="E65" s="242" t="s">
        <v>1781</v>
      </c>
      <c r="F65" s="243" t="s">
        <v>1365</v>
      </c>
      <c r="G65" s="225">
        <v>38</v>
      </c>
      <c r="H65" s="225"/>
      <c r="I65" s="225"/>
      <c r="J65" s="225"/>
      <c r="K65" s="225"/>
      <c r="L65" s="225">
        <f t="shared" si="1"/>
        <v>38</v>
      </c>
      <c r="M65" s="225">
        <v>38</v>
      </c>
      <c r="N65" s="225"/>
      <c r="O65" s="198"/>
      <c r="P65" s="198"/>
      <c r="Q65" s="198"/>
      <c r="R65" s="198"/>
    </row>
    <row r="66" spans="1:18" s="40" customFormat="1" ht="18" customHeight="1" x14ac:dyDescent="0.25">
      <c r="A66" s="40">
        <f t="shared" si="0"/>
        <v>62</v>
      </c>
      <c r="B66" s="241">
        <v>30611366</v>
      </c>
      <c r="C66" s="241" t="s">
        <v>1366</v>
      </c>
      <c r="D66" s="242" t="s">
        <v>1240</v>
      </c>
      <c r="E66" s="242" t="s">
        <v>1367</v>
      </c>
      <c r="F66" s="243" t="s">
        <v>1368</v>
      </c>
      <c r="G66" s="225">
        <v>15</v>
      </c>
      <c r="H66" s="225"/>
      <c r="I66" s="225"/>
      <c r="J66" s="225"/>
      <c r="K66" s="225"/>
      <c r="L66" s="225">
        <f t="shared" si="1"/>
        <v>15</v>
      </c>
      <c r="M66" s="225">
        <v>12</v>
      </c>
      <c r="N66" s="225"/>
      <c r="O66" s="198"/>
      <c r="P66" s="198">
        <v>1</v>
      </c>
      <c r="Q66" s="198"/>
      <c r="R66" s="198" t="s">
        <v>1634</v>
      </c>
    </row>
    <row r="67" spans="1:18" s="40" customFormat="1" ht="18" customHeight="1" x14ac:dyDescent="0.25">
      <c r="A67" s="40">
        <f t="shared" si="0"/>
        <v>63</v>
      </c>
      <c r="B67" s="241">
        <v>30618412</v>
      </c>
      <c r="C67" s="241" t="s">
        <v>1369</v>
      </c>
      <c r="D67" s="242" t="s">
        <v>1240</v>
      </c>
      <c r="E67" s="242" t="s">
        <v>1370</v>
      </c>
      <c r="F67" s="243" t="s">
        <v>1371</v>
      </c>
      <c r="G67" s="225">
        <v>9</v>
      </c>
      <c r="H67" s="225"/>
      <c r="I67" s="225"/>
      <c r="J67" s="225"/>
      <c r="K67" s="225"/>
      <c r="L67" s="225">
        <f t="shared" si="1"/>
        <v>9</v>
      </c>
      <c r="M67" s="225">
        <v>9</v>
      </c>
      <c r="N67" s="225"/>
      <c r="O67" s="198"/>
      <c r="P67" s="198">
        <v>4</v>
      </c>
      <c r="Q67" s="198"/>
      <c r="R67" s="198" t="s">
        <v>1655</v>
      </c>
    </row>
    <row r="68" spans="1:18" s="40" customFormat="1" ht="18" customHeight="1" x14ac:dyDescent="0.25">
      <c r="A68" s="40">
        <f t="shared" si="0"/>
        <v>64</v>
      </c>
      <c r="B68" s="241">
        <v>30618511</v>
      </c>
      <c r="C68" s="241" t="s">
        <v>1372</v>
      </c>
      <c r="D68" s="242" t="s">
        <v>1240</v>
      </c>
      <c r="E68" s="242" t="s">
        <v>1373</v>
      </c>
      <c r="F68" s="243" t="s">
        <v>1374</v>
      </c>
      <c r="G68" s="225">
        <v>10</v>
      </c>
      <c r="H68" s="225"/>
      <c r="I68" s="225"/>
      <c r="J68" s="225"/>
      <c r="K68" s="225"/>
      <c r="L68" s="225">
        <f t="shared" si="1"/>
        <v>10</v>
      </c>
      <c r="M68" s="225">
        <v>6</v>
      </c>
      <c r="N68" s="225"/>
      <c r="O68" s="198"/>
      <c r="P68" s="198"/>
      <c r="Q68" s="198"/>
      <c r="R68" s="198"/>
    </row>
    <row r="69" spans="1:18" s="40" customFormat="1" ht="18" customHeight="1" x14ac:dyDescent="0.25">
      <c r="A69" s="40">
        <f t="shared" si="0"/>
        <v>65</v>
      </c>
      <c r="B69" s="250">
        <v>30618512</v>
      </c>
      <c r="C69" s="250" t="s">
        <v>1375</v>
      </c>
      <c r="D69" s="251" t="s">
        <v>1240</v>
      </c>
      <c r="E69" s="251" t="s">
        <v>1376</v>
      </c>
      <c r="F69" s="252" t="s">
        <v>1377</v>
      </c>
      <c r="G69" s="229">
        <v>12</v>
      </c>
      <c r="H69" s="229"/>
      <c r="I69" s="229"/>
      <c r="J69" s="229"/>
      <c r="K69" s="229"/>
      <c r="L69" s="229">
        <f t="shared" si="1"/>
        <v>12</v>
      </c>
      <c r="M69" s="229">
        <v>7</v>
      </c>
      <c r="N69" s="229"/>
      <c r="O69" s="231"/>
      <c r="P69" s="231"/>
      <c r="Q69" s="231"/>
      <c r="R69" s="231"/>
    </row>
    <row r="70" spans="1:18" ht="20.25" customHeight="1" x14ac:dyDescent="0.25">
      <c r="G70" s="109">
        <f>SUM(G5:G69)</f>
        <v>837</v>
      </c>
      <c r="H70" s="109">
        <f t="shared" ref="H70:I70" si="2">SUM(H5:H69)</f>
        <v>0</v>
      </c>
      <c r="I70" s="109">
        <f t="shared" si="2"/>
        <v>0</v>
      </c>
      <c r="J70" s="109">
        <f>SUM(J5:J69)</f>
        <v>5</v>
      </c>
      <c r="K70" s="109">
        <f t="shared" ref="K70:L70" si="3">SUM(K5:K69)</f>
        <v>0</v>
      </c>
      <c r="L70" s="109">
        <f t="shared" si="3"/>
        <v>842</v>
      </c>
      <c r="M70" s="109">
        <f>SUM(M5:M69)</f>
        <v>682</v>
      </c>
      <c r="N70" s="109">
        <f t="shared" ref="N70:Q70" si="4">SUM(N5:N69)</f>
        <v>0</v>
      </c>
      <c r="O70" s="109">
        <f t="shared" si="4"/>
        <v>6</v>
      </c>
      <c r="P70" s="109">
        <f t="shared" si="4"/>
        <v>66</v>
      </c>
      <c r="Q70" s="109">
        <f t="shared" si="4"/>
        <v>0</v>
      </c>
      <c r="R70" s="109"/>
    </row>
    <row r="71" spans="1:18" ht="23.25" customHeight="1" x14ac:dyDescent="0.25">
      <c r="H71" s="43"/>
      <c r="I71" s="44"/>
      <c r="O71" s="41"/>
      <c r="P71" s="41"/>
      <c r="Q71" s="41"/>
    </row>
  </sheetData>
  <mergeCells count="1">
    <mergeCell ref="D3:E3"/>
  </mergeCells>
  <phoneticPr fontId="30" type="noConversion"/>
  <pageMargins left="0.51181102362204722" right="0.51181102362204722" top="0.74803149606299213" bottom="0.74803149606299213" header="0.31496062992125984" footer="0.31496062992125984"/>
  <pageSetup paperSize="8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0E4B3-9E27-4D41-AEDC-69B47EBBD177}">
  <sheetPr>
    <pageSetUpPr fitToPage="1"/>
  </sheetPr>
  <dimension ref="A1:T105"/>
  <sheetViews>
    <sheetView zoomScaleNormal="100" workbookViewId="0">
      <pane ySplit="4" topLeftCell="A5" activePane="bottomLeft" state="frozen"/>
      <selection pane="bottomLeft" activeCell="N1" sqref="N1"/>
    </sheetView>
  </sheetViews>
  <sheetFormatPr defaultColWidth="9.140625" defaultRowHeight="33" x14ac:dyDescent="0.25"/>
  <cols>
    <col min="1" max="1" width="5.28515625" style="34" customWidth="1"/>
    <col min="2" max="2" width="10.5703125" style="39" customWidth="1"/>
    <col min="3" max="3" width="7.85546875" style="39" customWidth="1"/>
    <col min="4" max="4" width="24.5703125" style="34" bestFit="1" customWidth="1"/>
    <col min="5" max="5" width="33.42578125" style="34" bestFit="1" customWidth="1"/>
    <col min="6" max="6" width="7" style="97" customWidth="1"/>
    <col min="7" max="8" width="10.7109375" style="36" hidden="1" customWidth="1"/>
    <col min="9" max="9" width="11.28515625" style="36" hidden="1" customWidth="1"/>
    <col min="10" max="11" width="10.7109375" style="36" hidden="1" customWidth="1"/>
    <col min="12" max="13" width="10.7109375" style="36" customWidth="1"/>
    <col min="14" max="14" width="8.85546875" style="38" customWidth="1"/>
    <col min="15" max="15" width="8.28515625" style="51" customWidth="1"/>
    <col min="16" max="18" width="8.28515625" style="36" customWidth="1"/>
    <col min="19" max="19" width="20.7109375" style="36" customWidth="1"/>
    <col min="20" max="16384" width="9.140625" style="34"/>
  </cols>
  <sheetData>
    <row r="1" spans="1:19" ht="23.25" x14ac:dyDescent="0.25">
      <c r="B1" s="37" t="s">
        <v>1820</v>
      </c>
      <c r="C1" s="37"/>
      <c r="F1" s="3"/>
      <c r="G1" s="3"/>
      <c r="H1" s="3"/>
      <c r="I1" s="3"/>
      <c r="J1" s="3"/>
      <c r="K1" s="3"/>
      <c r="L1" s="3"/>
      <c r="M1" s="3"/>
      <c r="N1" s="4"/>
      <c r="O1" s="7"/>
      <c r="P1" s="1"/>
      <c r="Q1" s="1"/>
      <c r="R1" s="4" t="s">
        <v>1668</v>
      </c>
      <c r="S1" s="52">
        <v>45808</v>
      </c>
    </row>
    <row r="2" spans="1:19" ht="15" customHeight="1" x14ac:dyDescent="0.2">
      <c r="B2" s="37"/>
      <c r="C2" s="37"/>
      <c r="F2" s="3"/>
      <c r="G2" s="3"/>
      <c r="H2" s="3"/>
      <c r="I2" s="3"/>
      <c r="J2" s="3"/>
      <c r="K2" s="3"/>
      <c r="L2" s="3"/>
      <c r="M2" s="3"/>
      <c r="N2" s="12"/>
      <c r="O2" s="50"/>
      <c r="P2" s="12"/>
      <c r="Q2" s="12"/>
      <c r="R2" s="12"/>
      <c r="S2" s="12"/>
    </row>
    <row r="3" spans="1:19" ht="29.25" customHeight="1" x14ac:dyDescent="0.25">
      <c r="B3" s="54" t="s">
        <v>1237</v>
      </c>
      <c r="C3" s="56" t="s">
        <v>1</v>
      </c>
      <c r="D3" s="265" t="s">
        <v>1238</v>
      </c>
      <c r="E3" s="266"/>
      <c r="F3" s="55" t="s">
        <v>1705</v>
      </c>
      <c r="G3" s="57" t="s">
        <v>8</v>
      </c>
      <c r="H3" s="57" t="s">
        <v>8</v>
      </c>
      <c r="I3" s="57" t="s">
        <v>8</v>
      </c>
      <c r="J3" s="57" t="s">
        <v>8</v>
      </c>
      <c r="K3" s="79" t="s">
        <v>8</v>
      </c>
      <c r="L3" s="79" t="s">
        <v>1615</v>
      </c>
      <c r="M3" s="57" t="s">
        <v>1656</v>
      </c>
      <c r="N3" s="56" t="s">
        <v>4</v>
      </c>
      <c r="O3" s="57" t="s">
        <v>1659</v>
      </c>
      <c r="P3" s="57" t="s">
        <v>1611</v>
      </c>
      <c r="Q3" s="57" t="s">
        <v>1613</v>
      </c>
      <c r="R3" s="235" t="s">
        <v>1614</v>
      </c>
      <c r="S3" s="79" t="s">
        <v>1617</v>
      </c>
    </row>
    <row r="4" spans="1:19" ht="23.45" customHeight="1" x14ac:dyDescent="0.25">
      <c r="B4" s="58"/>
      <c r="C4" s="62" t="s">
        <v>5</v>
      </c>
      <c r="D4" s="59"/>
      <c r="E4" s="60"/>
      <c r="F4" s="61" t="s">
        <v>6</v>
      </c>
      <c r="G4" s="63" t="s">
        <v>1605</v>
      </c>
      <c r="H4" s="63" t="s">
        <v>1759</v>
      </c>
      <c r="I4" s="63" t="s">
        <v>1760</v>
      </c>
      <c r="J4" s="63" t="s">
        <v>1757</v>
      </c>
      <c r="K4" s="65" t="s">
        <v>1758</v>
      </c>
      <c r="L4" s="66" t="s">
        <v>1763</v>
      </c>
      <c r="M4" s="63" t="s">
        <v>1657</v>
      </c>
      <c r="N4" s="62"/>
      <c r="O4" s="63"/>
      <c r="P4" s="63" t="s">
        <v>1612</v>
      </c>
      <c r="Q4" s="63"/>
      <c r="R4" s="236"/>
      <c r="S4" s="63"/>
    </row>
    <row r="5" spans="1:19" ht="15" customHeight="1" x14ac:dyDescent="0.25">
      <c r="A5" s="34">
        <v>1</v>
      </c>
      <c r="B5" s="237">
        <v>20010001</v>
      </c>
      <c r="C5" s="237" t="s">
        <v>1378</v>
      </c>
      <c r="D5" s="238" t="s">
        <v>1379</v>
      </c>
      <c r="E5" s="238" t="s">
        <v>1380</v>
      </c>
      <c r="F5" s="239" t="s">
        <v>1346</v>
      </c>
      <c r="G5" s="220">
        <v>2</v>
      </c>
      <c r="H5" s="220"/>
      <c r="I5" s="220"/>
      <c r="J5" s="220"/>
      <c r="K5" s="220"/>
      <c r="L5" s="220">
        <f>SUM(G5:K5)</f>
        <v>2</v>
      </c>
      <c r="M5" s="220">
        <f>L5</f>
        <v>2</v>
      </c>
      <c r="N5" s="240"/>
      <c r="O5" s="253"/>
      <c r="P5" s="222"/>
      <c r="Q5" s="240"/>
      <c r="R5" s="240"/>
      <c r="S5" s="240"/>
    </row>
    <row r="6" spans="1:19" ht="15" customHeight="1" x14ac:dyDescent="0.25">
      <c r="A6" s="34">
        <f>1+A5</f>
        <v>2</v>
      </c>
      <c r="B6" s="241">
        <v>30020001</v>
      </c>
      <c r="C6" s="241" t="s">
        <v>1381</v>
      </c>
      <c r="D6" s="242" t="s">
        <v>1382</v>
      </c>
      <c r="E6" s="242" t="s">
        <v>1383</v>
      </c>
      <c r="F6" s="243" t="s">
        <v>1261</v>
      </c>
      <c r="G6" s="225">
        <v>5</v>
      </c>
      <c r="H6" s="225"/>
      <c r="I6" s="225"/>
      <c r="J6" s="225"/>
      <c r="K6" s="225"/>
      <c r="L6" s="225">
        <f t="shared" ref="L6:L69" si="0">SUM(G6:K6)</f>
        <v>5</v>
      </c>
      <c r="M6" s="225">
        <f>L6</f>
        <v>5</v>
      </c>
      <c r="N6" s="233"/>
      <c r="O6" s="244"/>
      <c r="P6" s="198"/>
      <c r="Q6" s="233"/>
      <c r="R6" s="233"/>
      <c r="S6" s="233"/>
    </row>
    <row r="7" spans="1:19" ht="15" customHeight="1" x14ac:dyDescent="0.25">
      <c r="A7" s="34">
        <f t="shared" ref="A7:A70" si="1">1+A6</f>
        <v>3</v>
      </c>
      <c r="B7" s="241">
        <v>20030001</v>
      </c>
      <c r="C7" s="241" t="s">
        <v>1384</v>
      </c>
      <c r="D7" s="242" t="s">
        <v>1385</v>
      </c>
      <c r="E7" s="242" t="s">
        <v>1782</v>
      </c>
      <c r="F7" s="243" t="s">
        <v>1295</v>
      </c>
      <c r="G7" s="225">
        <v>12</v>
      </c>
      <c r="H7" s="225"/>
      <c r="I7" s="225"/>
      <c r="J7" s="225"/>
      <c r="K7" s="225"/>
      <c r="L7" s="225">
        <f t="shared" si="0"/>
        <v>12</v>
      </c>
      <c r="M7" s="225"/>
      <c r="N7" s="225">
        <v>8</v>
      </c>
      <c r="O7" s="244">
        <v>2</v>
      </c>
      <c r="P7" s="198"/>
      <c r="Q7" s="225"/>
      <c r="R7" s="225"/>
      <c r="S7" s="225"/>
    </row>
    <row r="8" spans="1:19" ht="15" customHeight="1" x14ac:dyDescent="0.25">
      <c r="A8" s="34">
        <f t="shared" si="1"/>
        <v>4</v>
      </c>
      <c r="B8" s="241">
        <v>50030001</v>
      </c>
      <c r="C8" s="241">
        <v>4196</v>
      </c>
      <c r="D8" s="242" t="s">
        <v>1385</v>
      </c>
      <c r="E8" s="242" t="s">
        <v>1386</v>
      </c>
      <c r="F8" s="243">
        <v>2008</v>
      </c>
      <c r="G8" s="225">
        <v>5</v>
      </c>
      <c r="H8" s="225"/>
      <c r="I8" s="225"/>
      <c r="J8" s="225"/>
      <c r="K8" s="225"/>
      <c r="L8" s="225">
        <f t="shared" si="0"/>
        <v>5</v>
      </c>
      <c r="M8" s="225">
        <f>SUM(L7:L8)</f>
        <v>17</v>
      </c>
      <c r="N8" s="225">
        <v>5</v>
      </c>
      <c r="O8" s="244">
        <v>6</v>
      </c>
      <c r="P8" s="198"/>
      <c r="Q8" s="225"/>
      <c r="R8" s="225"/>
      <c r="S8" s="225"/>
    </row>
    <row r="9" spans="1:19" ht="15" customHeight="1" x14ac:dyDescent="0.25">
      <c r="A9" s="34">
        <f t="shared" si="1"/>
        <v>5</v>
      </c>
      <c r="B9" s="241">
        <v>20050001</v>
      </c>
      <c r="C9" s="241" t="s">
        <v>1387</v>
      </c>
      <c r="D9" s="242" t="s">
        <v>1388</v>
      </c>
      <c r="E9" s="242" t="s">
        <v>1389</v>
      </c>
      <c r="F9" s="243" t="s">
        <v>1295</v>
      </c>
      <c r="G9" s="225">
        <v>12</v>
      </c>
      <c r="H9" s="225"/>
      <c r="I9" s="225"/>
      <c r="J9" s="225"/>
      <c r="K9" s="225"/>
      <c r="L9" s="225">
        <f t="shared" si="0"/>
        <v>12</v>
      </c>
      <c r="M9" s="225"/>
      <c r="N9" s="225">
        <v>9</v>
      </c>
      <c r="O9" s="244"/>
      <c r="P9" s="198"/>
      <c r="Q9" s="225"/>
      <c r="R9" s="225"/>
      <c r="S9" s="225"/>
    </row>
    <row r="10" spans="1:19" ht="15" customHeight="1" x14ac:dyDescent="0.25">
      <c r="A10" s="34">
        <f t="shared" si="1"/>
        <v>6</v>
      </c>
      <c r="B10" s="241">
        <v>20050002</v>
      </c>
      <c r="C10" s="241" t="s">
        <v>1390</v>
      </c>
      <c r="D10" s="242" t="s">
        <v>1388</v>
      </c>
      <c r="E10" s="242" t="s">
        <v>1391</v>
      </c>
      <c r="F10" s="243" t="s">
        <v>1358</v>
      </c>
      <c r="G10" s="225">
        <v>6</v>
      </c>
      <c r="H10" s="225"/>
      <c r="I10" s="225"/>
      <c r="J10" s="225"/>
      <c r="K10" s="225"/>
      <c r="L10" s="225">
        <f t="shared" si="0"/>
        <v>6</v>
      </c>
      <c r="M10" s="225">
        <f>SUM(L9:L10)</f>
        <v>18</v>
      </c>
      <c r="N10" s="225">
        <v>6</v>
      </c>
      <c r="O10" s="244"/>
      <c r="P10" s="198"/>
      <c r="Q10" s="225"/>
      <c r="R10" s="225"/>
      <c r="S10" s="225"/>
    </row>
    <row r="11" spans="1:19" ht="15" customHeight="1" x14ac:dyDescent="0.25">
      <c r="A11" s="34">
        <f t="shared" si="1"/>
        <v>7</v>
      </c>
      <c r="B11" s="241">
        <v>20070001</v>
      </c>
      <c r="C11" s="241" t="s">
        <v>1392</v>
      </c>
      <c r="D11" s="242" t="s">
        <v>1393</v>
      </c>
      <c r="E11" s="242" t="s">
        <v>1394</v>
      </c>
      <c r="F11" s="243" t="s">
        <v>1395</v>
      </c>
      <c r="G11" s="225">
        <v>5</v>
      </c>
      <c r="H11" s="225"/>
      <c r="I11" s="225"/>
      <c r="J11" s="225"/>
      <c r="K11" s="225"/>
      <c r="L11" s="225">
        <f t="shared" si="0"/>
        <v>5</v>
      </c>
      <c r="M11" s="225">
        <f>L11</f>
        <v>5</v>
      </c>
      <c r="N11" s="225">
        <v>3</v>
      </c>
      <c r="O11" s="244"/>
      <c r="P11" s="198"/>
      <c r="Q11" s="225"/>
      <c r="R11" s="225"/>
      <c r="S11" s="225"/>
    </row>
    <row r="12" spans="1:19" ht="15" customHeight="1" x14ac:dyDescent="0.25">
      <c r="A12" s="34">
        <f t="shared" si="1"/>
        <v>8</v>
      </c>
      <c r="B12" s="241">
        <v>40090001</v>
      </c>
      <c r="C12" s="241" t="s">
        <v>1396</v>
      </c>
      <c r="D12" s="242" t="s">
        <v>1397</v>
      </c>
      <c r="E12" s="242" t="s">
        <v>1398</v>
      </c>
      <c r="F12" s="243" t="s">
        <v>1399</v>
      </c>
      <c r="G12" s="225">
        <v>6</v>
      </c>
      <c r="H12" s="225"/>
      <c r="I12" s="225"/>
      <c r="J12" s="225"/>
      <c r="K12" s="225"/>
      <c r="L12" s="225">
        <f t="shared" si="0"/>
        <v>6</v>
      </c>
      <c r="M12" s="225"/>
      <c r="N12" s="225">
        <v>6</v>
      </c>
      <c r="O12" s="244"/>
      <c r="P12" s="198"/>
      <c r="Q12" s="225"/>
      <c r="R12" s="225"/>
      <c r="S12" s="225"/>
    </row>
    <row r="13" spans="1:19" ht="15" customHeight="1" x14ac:dyDescent="0.25">
      <c r="A13" s="34">
        <f t="shared" si="1"/>
        <v>9</v>
      </c>
      <c r="B13" s="241">
        <v>40090002</v>
      </c>
      <c r="C13" s="241" t="s">
        <v>1400</v>
      </c>
      <c r="D13" s="242" t="s">
        <v>1397</v>
      </c>
      <c r="E13" s="242" t="s">
        <v>1401</v>
      </c>
      <c r="F13" s="243" t="s">
        <v>1340</v>
      </c>
      <c r="G13" s="225">
        <v>6</v>
      </c>
      <c r="H13" s="225"/>
      <c r="I13" s="225"/>
      <c r="J13" s="225"/>
      <c r="K13" s="225"/>
      <c r="L13" s="225">
        <f t="shared" si="0"/>
        <v>6</v>
      </c>
      <c r="M13" s="225">
        <f>SUM(L12:L13)</f>
        <v>12</v>
      </c>
      <c r="N13" s="225">
        <v>6</v>
      </c>
      <c r="O13" s="244"/>
      <c r="P13" s="198"/>
      <c r="Q13" s="225"/>
      <c r="R13" s="225"/>
      <c r="S13" s="225"/>
    </row>
    <row r="14" spans="1:19" ht="15" customHeight="1" x14ac:dyDescent="0.25">
      <c r="A14" s="34">
        <f t="shared" si="1"/>
        <v>10</v>
      </c>
      <c r="B14" s="241">
        <v>30130001</v>
      </c>
      <c r="C14" s="241" t="s">
        <v>1402</v>
      </c>
      <c r="D14" s="242" t="s">
        <v>1403</v>
      </c>
      <c r="E14" s="242" t="s">
        <v>1404</v>
      </c>
      <c r="F14" s="243" t="s">
        <v>1346</v>
      </c>
      <c r="G14" s="225">
        <v>6</v>
      </c>
      <c r="H14" s="225"/>
      <c r="I14" s="225"/>
      <c r="J14" s="225"/>
      <c r="K14" s="225"/>
      <c r="L14" s="225">
        <f t="shared" si="0"/>
        <v>6</v>
      </c>
      <c r="M14" s="225">
        <f>L14</f>
        <v>6</v>
      </c>
      <c r="N14" s="225">
        <v>6</v>
      </c>
      <c r="O14" s="244"/>
      <c r="P14" s="198"/>
      <c r="Q14" s="225"/>
      <c r="R14" s="225"/>
      <c r="S14" s="225"/>
    </row>
    <row r="15" spans="1:19" ht="15" customHeight="1" x14ac:dyDescent="0.25">
      <c r="A15" s="34">
        <f t="shared" si="1"/>
        <v>11</v>
      </c>
      <c r="B15" s="241">
        <v>10180001</v>
      </c>
      <c r="C15" s="241" t="s">
        <v>1405</v>
      </c>
      <c r="D15" s="242" t="s">
        <v>1406</v>
      </c>
      <c r="E15" s="242" t="s">
        <v>1407</v>
      </c>
      <c r="F15" s="243" t="s">
        <v>1250</v>
      </c>
      <c r="G15" s="225">
        <v>1</v>
      </c>
      <c r="H15" s="225"/>
      <c r="I15" s="225"/>
      <c r="J15" s="225"/>
      <c r="K15" s="225"/>
      <c r="L15" s="225">
        <f t="shared" si="0"/>
        <v>1</v>
      </c>
      <c r="M15" s="225"/>
      <c r="N15" s="225"/>
      <c r="O15" s="244"/>
      <c r="P15" s="198"/>
      <c r="Q15" s="225"/>
      <c r="R15" s="225"/>
      <c r="S15" s="225"/>
    </row>
    <row r="16" spans="1:19" ht="15" customHeight="1" x14ac:dyDescent="0.25">
      <c r="A16" s="34">
        <f t="shared" si="1"/>
        <v>12</v>
      </c>
      <c r="B16" s="241">
        <v>10180002</v>
      </c>
      <c r="C16" s="241" t="s">
        <v>1408</v>
      </c>
      <c r="D16" s="242" t="s">
        <v>1406</v>
      </c>
      <c r="E16" s="242" t="s">
        <v>1409</v>
      </c>
      <c r="F16" s="243" t="s">
        <v>1256</v>
      </c>
      <c r="G16" s="225">
        <v>1</v>
      </c>
      <c r="H16" s="225"/>
      <c r="I16" s="225"/>
      <c r="J16" s="225"/>
      <c r="K16" s="225"/>
      <c r="L16" s="225">
        <f t="shared" si="0"/>
        <v>1</v>
      </c>
      <c r="M16" s="225"/>
      <c r="N16" s="225"/>
      <c r="O16" s="244"/>
      <c r="P16" s="198"/>
      <c r="Q16" s="225"/>
      <c r="R16" s="225"/>
      <c r="S16" s="225"/>
    </row>
    <row r="17" spans="1:20" ht="15" customHeight="1" x14ac:dyDescent="0.25">
      <c r="A17" s="34">
        <f t="shared" si="1"/>
        <v>13</v>
      </c>
      <c r="B17" s="241">
        <v>10180005</v>
      </c>
      <c r="C17" s="241" t="s">
        <v>1410</v>
      </c>
      <c r="D17" s="242" t="s">
        <v>1406</v>
      </c>
      <c r="E17" s="242" t="s">
        <v>1411</v>
      </c>
      <c r="F17" s="243" t="s">
        <v>1266</v>
      </c>
      <c r="G17" s="225">
        <v>1</v>
      </c>
      <c r="H17" s="225"/>
      <c r="I17" s="225"/>
      <c r="J17" s="225"/>
      <c r="K17" s="225"/>
      <c r="L17" s="225">
        <f t="shared" si="0"/>
        <v>1</v>
      </c>
      <c r="M17" s="225"/>
      <c r="N17" s="225"/>
      <c r="O17" s="244"/>
      <c r="P17" s="198"/>
      <c r="Q17" s="225"/>
      <c r="R17" s="225"/>
      <c r="S17" s="225"/>
    </row>
    <row r="18" spans="1:20" ht="15" customHeight="1" x14ac:dyDescent="0.25">
      <c r="A18" s="34">
        <f t="shared" si="1"/>
        <v>14</v>
      </c>
      <c r="B18" s="241">
        <v>10180010</v>
      </c>
      <c r="C18" s="241" t="s">
        <v>1412</v>
      </c>
      <c r="D18" s="242" t="s">
        <v>1406</v>
      </c>
      <c r="E18" s="242" t="s">
        <v>1413</v>
      </c>
      <c r="F18" s="243" t="s">
        <v>1350</v>
      </c>
      <c r="G18" s="225">
        <v>2</v>
      </c>
      <c r="H18" s="225"/>
      <c r="I18" s="225"/>
      <c r="J18" s="225"/>
      <c r="K18" s="225"/>
      <c r="L18" s="225">
        <f t="shared" si="0"/>
        <v>2</v>
      </c>
      <c r="M18" s="225"/>
      <c r="N18" s="225"/>
      <c r="O18" s="244"/>
      <c r="P18" s="198"/>
      <c r="Q18" s="225"/>
      <c r="R18" s="225"/>
      <c r="S18" s="225"/>
    </row>
    <row r="19" spans="1:20" ht="24" customHeight="1" x14ac:dyDescent="0.25">
      <c r="A19" s="34">
        <f t="shared" si="1"/>
        <v>15</v>
      </c>
      <c r="B19" s="241">
        <v>10180107</v>
      </c>
      <c r="C19" s="241" t="s">
        <v>1414</v>
      </c>
      <c r="D19" s="242" t="s">
        <v>1406</v>
      </c>
      <c r="E19" s="242" t="s">
        <v>1415</v>
      </c>
      <c r="F19" s="243" t="s">
        <v>1311</v>
      </c>
      <c r="G19" s="225">
        <v>5</v>
      </c>
      <c r="H19" s="225"/>
      <c r="I19" s="225"/>
      <c r="J19" s="225"/>
      <c r="K19" s="225"/>
      <c r="L19" s="225">
        <f t="shared" si="0"/>
        <v>5</v>
      </c>
      <c r="M19" s="225"/>
      <c r="N19" s="225"/>
      <c r="O19" s="244"/>
      <c r="P19" s="198"/>
      <c r="Q19" s="225"/>
      <c r="R19" s="225"/>
      <c r="S19" s="254"/>
    </row>
    <row r="20" spans="1:20" ht="24" customHeight="1" x14ac:dyDescent="0.25">
      <c r="A20" s="34">
        <f t="shared" si="1"/>
        <v>16</v>
      </c>
      <c r="B20" s="241">
        <v>10180108</v>
      </c>
      <c r="C20" s="241" t="s">
        <v>1416</v>
      </c>
      <c r="D20" s="242" t="s">
        <v>1406</v>
      </c>
      <c r="E20" s="242" t="s">
        <v>1417</v>
      </c>
      <c r="F20" s="243" t="s">
        <v>1311</v>
      </c>
      <c r="G20" s="225">
        <v>7</v>
      </c>
      <c r="H20" s="225"/>
      <c r="I20" s="225"/>
      <c r="J20" s="225"/>
      <c r="K20" s="225"/>
      <c r="L20" s="225">
        <f t="shared" si="0"/>
        <v>7</v>
      </c>
      <c r="M20" s="225"/>
      <c r="N20" s="233"/>
      <c r="O20" s="244"/>
      <c r="P20" s="198"/>
      <c r="Q20" s="233"/>
      <c r="R20" s="233"/>
      <c r="S20" s="254"/>
    </row>
    <row r="21" spans="1:20" ht="24" customHeight="1" x14ac:dyDescent="0.25">
      <c r="A21" s="34">
        <f t="shared" si="1"/>
        <v>17</v>
      </c>
      <c r="B21" s="241">
        <v>10180109</v>
      </c>
      <c r="C21" s="241" t="s">
        <v>1418</v>
      </c>
      <c r="D21" s="242" t="s">
        <v>1406</v>
      </c>
      <c r="E21" s="242" t="s">
        <v>1419</v>
      </c>
      <c r="F21" s="243" t="s">
        <v>1311</v>
      </c>
      <c r="G21" s="225">
        <v>7</v>
      </c>
      <c r="H21" s="225"/>
      <c r="I21" s="225"/>
      <c r="J21" s="225"/>
      <c r="K21" s="225"/>
      <c r="L21" s="225">
        <f t="shared" si="0"/>
        <v>7</v>
      </c>
      <c r="M21" s="225"/>
      <c r="N21" s="233"/>
      <c r="O21" s="244"/>
      <c r="P21" s="198"/>
      <c r="Q21" s="233"/>
      <c r="R21" s="233"/>
      <c r="S21" s="254"/>
    </row>
    <row r="22" spans="1:20" ht="15" customHeight="1" x14ac:dyDescent="0.25">
      <c r="A22" s="34">
        <f t="shared" si="1"/>
        <v>18</v>
      </c>
      <c r="B22" s="241" t="s">
        <v>1784</v>
      </c>
      <c r="C22" s="241" t="s">
        <v>1783</v>
      </c>
      <c r="D22" s="242" t="s">
        <v>1406</v>
      </c>
      <c r="E22" s="242" t="s">
        <v>1765</v>
      </c>
      <c r="F22" s="243" t="s">
        <v>1420</v>
      </c>
      <c r="G22" s="225">
        <v>3</v>
      </c>
      <c r="H22" s="225"/>
      <c r="I22" s="225"/>
      <c r="J22" s="225"/>
      <c r="K22" s="225"/>
      <c r="L22" s="225">
        <f t="shared" si="0"/>
        <v>3</v>
      </c>
      <c r="M22" s="225"/>
      <c r="N22" s="225"/>
      <c r="O22" s="244">
        <v>3</v>
      </c>
      <c r="P22" s="198"/>
      <c r="Q22" s="225"/>
      <c r="R22" s="225"/>
      <c r="S22" s="225"/>
    </row>
    <row r="23" spans="1:20" ht="15" customHeight="1" x14ac:dyDescent="0.25">
      <c r="A23" s="34">
        <f t="shared" si="1"/>
        <v>19</v>
      </c>
      <c r="B23" s="241">
        <v>10180314</v>
      </c>
      <c r="C23" s="241" t="s">
        <v>1421</v>
      </c>
      <c r="D23" s="242" t="s">
        <v>1406</v>
      </c>
      <c r="E23" s="242" t="s">
        <v>1785</v>
      </c>
      <c r="F23" s="243" t="s">
        <v>1324</v>
      </c>
      <c r="G23" s="225">
        <v>12</v>
      </c>
      <c r="H23" s="225"/>
      <c r="I23" s="225"/>
      <c r="J23" s="225"/>
      <c r="K23" s="225"/>
      <c r="L23" s="225">
        <f t="shared" si="0"/>
        <v>12</v>
      </c>
      <c r="M23" s="225"/>
      <c r="N23" s="233"/>
      <c r="O23" s="244"/>
      <c r="P23" s="198"/>
      <c r="Q23" s="233"/>
      <c r="R23" s="233"/>
      <c r="S23" s="233"/>
    </row>
    <row r="24" spans="1:20" ht="15" customHeight="1" x14ac:dyDescent="0.25">
      <c r="A24" s="34">
        <f t="shared" si="1"/>
        <v>20</v>
      </c>
      <c r="B24" s="241">
        <v>10180315</v>
      </c>
      <c r="C24" s="241" t="s">
        <v>1422</v>
      </c>
      <c r="D24" s="242" t="s">
        <v>1406</v>
      </c>
      <c r="E24" s="242" t="s">
        <v>1786</v>
      </c>
      <c r="F24" s="243" t="s">
        <v>1324</v>
      </c>
      <c r="G24" s="225">
        <v>10</v>
      </c>
      <c r="H24" s="225"/>
      <c r="I24" s="225"/>
      <c r="J24" s="225"/>
      <c r="K24" s="225"/>
      <c r="L24" s="225">
        <f t="shared" si="0"/>
        <v>10</v>
      </c>
      <c r="M24" s="225"/>
      <c r="N24" s="233"/>
      <c r="O24" s="244"/>
      <c r="P24" s="198"/>
      <c r="Q24" s="233"/>
      <c r="R24" s="233"/>
      <c r="S24" s="233"/>
    </row>
    <row r="25" spans="1:20" ht="15" customHeight="1" x14ac:dyDescent="0.25">
      <c r="A25" s="34">
        <f t="shared" si="1"/>
        <v>21</v>
      </c>
      <c r="B25" s="241">
        <v>10180316</v>
      </c>
      <c r="C25" s="241" t="s">
        <v>1423</v>
      </c>
      <c r="D25" s="242" t="s">
        <v>1406</v>
      </c>
      <c r="E25" s="242" t="s">
        <v>1424</v>
      </c>
      <c r="F25" s="243" t="s">
        <v>1324</v>
      </c>
      <c r="G25" s="225">
        <v>5</v>
      </c>
      <c r="H25" s="225"/>
      <c r="I25" s="225"/>
      <c r="J25" s="225"/>
      <c r="K25" s="225"/>
      <c r="L25" s="225">
        <f t="shared" si="0"/>
        <v>5</v>
      </c>
      <c r="M25" s="225"/>
      <c r="N25" s="233"/>
      <c r="O25" s="244"/>
      <c r="P25" s="198"/>
      <c r="Q25" s="233"/>
      <c r="R25" s="233"/>
      <c r="S25" s="233"/>
    </row>
    <row r="26" spans="1:20" ht="26.45" customHeight="1" x14ac:dyDescent="0.25">
      <c r="A26" s="40">
        <f t="shared" si="1"/>
        <v>22</v>
      </c>
      <c r="B26" s="241">
        <v>10188211</v>
      </c>
      <c r="C26" s="241" t="s">
        <v>1425</v>
      </c>
      <c r="D26" s="242" t="s">
        <v>1406</v>
      </c>
      <c r="E26" s="242" t="s">
        <v>1426</v>
      </c>
      <c r="F26" s="243" t="s">
        <v>1427</v>
      </c>
      <c r="G26" s="225">
        <v>0</v>
      </c>
      <c r="H26" s="225"/>
      <c r="I26" s="225">
        <v>18</v>
      </c>
      <c r="J26" s="225"/>
      <c r="K26" s="225"/>
      <c r="L26" s="225">
        <f t="shared" si="0"/>
        <v>18</v>
      </c>
      <c r="M26" s="225"/>
      <c r="N26" s="225">
        <v>25</v>
      </c>
      <c r="O26" s="244"/>
      <c r="P26" s="198"/>
      <c r="Q26" s="225">
        <v>1</v>
      </c>
      <c r="R26" s="225"/>
      <c r="S26" s="254" t="s">
        <v>1660</v>
      </c>
      <c r="T26" s="46"/>
    </row>
    <row r="27" spans="1:20" ht="15" customHeight="1" x14ac:dyDescent="0.25">
      <c r="A27" s="34">
        <f t="shared" si="1"/>
        <v>23</v>
      </c>
      <c r="B27" s="241">
        <v>10188441</v>
      </c>
      <c r="C27" s="241" t="s">
        <v>1428</v>
      </c>
      <c r="D27" s="242" t="s">
        <v>1406</v>
      </c>
      <c r="E27" s="242" t="s">
        <v>1429</v>
      </c>
      <c r="F27" s="243" t="s">
        <v>1430</v>
      </c>
      <c r="G27" s="225">
        <v>10</v>
      </c>
      <c r="H27" s="225"/>
      <c r="I27" s="225"/>
      <c r="J27" s="225"/>
      <c r="K27" s="225"/>
      <c r="L27" s="225">
        <f t="shared" si="0"/>
        <v>10</v>
      </c>
      <c r="M27" s="225"/>
      <c r="N27" s="225"/>
      <c r="O27" s="225">
        <v>9</v>
      </c>
      <c r="P27" s="225"/>
      <c r="Q27" s="225">
        <v>1</v>
      </c>
      <c r="R27" s="225"/>
      <c r="S27" s="225" t="s">
        <v>1661</v>
      </c>
    </row>
    <row r="28" spans="1:20" ht="15" customHeight="1" x14ac:dyDescent="0.25">
      <c r="A28" s="34">
        <f t="shared" si="1"/>
        <v>24</v>
      </c>
      <c r="B28" s="241">
        <v>10188412</v>
      </c>
      <c r="C28" s="241" t="s">
        <v>1431</v>
      </c>
      <c r="D28" s="242" t="s">
        <v>1406</v>
      </c>
      <c r="E28" s="242" t="s">
        <v>1432</v>
      </c>
      <c r="F28" s="243" t="s">
        <v>1433</v>
      </c>
      <c r="G28" s="225">
        <v>12</v>
      </c>
      <c r="H28" s="225"/>
      <c r="I28" s="225"/>
      <c r="J28" s="225"/>
      <c r="K28" s="225"/>
      <c r="L28" s="225">
        <f t="shared" si="0"/>
        <v>12</v>
      </c>
      <c r="M28" s="225">
        <f>SUM(L15:L28)</f>
        <v>94</v>
      </c>
      <c r="N28" s="225">
        <v>6</v>
      </c>
      <c r="O28" s="244"/>
      <c r="P28" s="198"/>
      <c r="Q28" s="225"/>
      <c r="R28" s="225"/>
      <c r="S28" s="225"/>
    </row>
    <row r="29" spans="1:20" ht="15" customHeight="1" x14ac:dyDescent="0.25">
      <c r="A29" s="34">
        <f t="shared" si="1"/>
        <v>25</v>
      </c>
      <c r="B29" s="241">
        <v>30230001</v>
      </c>
      <c r="C29" s="241" t="s">
        <v>1434</v>
      </c>
      <c r="D29" s="242" t="s">
        <v>1435</v>
      </c>
      <c r="E29" s="242" t="s">
        <v>1436</v>
      </c>
      <c r="F29" s="243" t="s">
        <v>1295</v>
      </c>
      <c r="G29" s="225">
        <v>12</v>
      </c>
      <c r="H29" s="225"/>
      <c r="I29" s="225"/>
      <c r="J29" s="225"/>
      <c r="K29" s="225"/>
      <c r="L29" s="225">
        <f t="shared" si="0"/>
        <v>12</v>
      </c>
      <c r="M29" s="225">
        <f>L29</f>
        <v>12</v>
      </c>
      <c r="N29" s="225">
        <v>12</v>
      </c>
      <c r="O29" s="244"/>
      <c r="P29" s="198"/>
      <c r="Q29" s="225"/>
      <c r="R29" s="225"/>
      <c r="S29" s="225"/>
    </row>
    <row r="30" spans="1:20" ht="15" customHeight="1" x14ac:dyDescent="0.25">
      <c r="A30" s="34">
        <f t="shared" si="1"/>
        <v>26</v>
      </c>
      <c r="B30" s="241">
        <v>20240001</v>
      </c>
      <c r="C30" s="241" t="s">
        <v>1437</v>
      </c>
      <c r="D30" s="242" t="s">
        <v>1438</v>
      </c>
      <c r="E30" s="242" t="s">
        <v>1439</v>
      </c>
      <c r="F30" s="243" t="s">
        <v>1324</v>
      </c>
      <c r="G30" s="225">
        <v>2</v>
      </c>
      <c r="H30" s="225"/>
      <c r="I30" s="225"/>
      <c r="J30" s="225"/>
      <c r="K30" s="225"/>
      <c r="L30" s="225">
        <f t="shared" si="0"/>
        <v>2</v>
      </c>
      <c r="M30" s="225"/>
      <c r="N30" s="225">
        <v>2</v>
      </c>
      <c r="O30" s="244"/>
      <c r="P30" s="198"/>
      <c r="Q30" s="225"/>
      <c r="R30" s="225"/>
      <c r="S30" s="225"/>
    </row>
    <row r="31" spans="1:20" ht="15" customHeight="1" x14ac:dyDescent="0.25">
      <c r="A31" s="34">
        <f t="shared" si="1"/>
        <v>27</v>
      </c>
      <c r="B31" s="241">
        <v>20240002</v>
      </c>
      <c r="C31" s="241" t="s">
        <v>1440</v>
      </c>
      <c r="D31" s="242" t="s">
        <v>1438</v>
      </c>
      <c r="E31" s="242" t="s">
        <v>1787</v>
      </c>
      <c r="F31" s="243" t="s">
        <v>1324</v>
      </c>
      <c r="G31" s="225">
        <v>1</v>
      </c>
      <c r="H31" s="225"/>
      <c r="I31" s="225"/>
      <c r="J31" s="225"/>
      <c r="K31" s="225"/>
      <c r="L31" s="225">
        <f t="shared" si="0"/>
        <v>1</v>
      </c>
      <c r="M31" s="225"/>
      <c r="N31" s="225">
        <v>1</v>
      </c>
      <c r="O31" s="244"/>
      <c r="P31" s="198"/>
      <c r="Q31" s="225"/>
      <c r="R31" s="225"/>
      <c r="S31" s="225"/>
    </row>
    <row r="32" spans="1:20" ht="15" customHeight="1" x14ac:dyDescent="0.25">
      <c r="A32" s="34">
        <f t="shared" si="1"/>
        <v>28</v>
      </c>
      <c r="B32" s="241">
        <v>20240003</v>
      </c>
      <c r="C32" s="241" t="s">
        <v>1441</v>
      </c>
      <c r="D32" s="242" t="s">
        <v>1438</v>
      </c>
      <c r="E32" s="242" t="s">
        <v>1442</v>
      </c>
      <c r="F32" s="243" t="s">
        <v>1443</v>
      </c>
      <c r="G32" s="225">
        <v>7</v>
      </c>
      <c r="H32" s="225"/>
      <c r="I32" s="225"/>
      <c r="J32" s="225"/>
      <c r="K32" s="225"/>
      <c r="L32" s="225">
        <f t="shared" si="0"/>
        <v>7</v>
      </c>
      <c r="M32" s="225"/>
      <c r="N32" s="225">
        <v>7</v>
      </c>
      <c r="O32" s="225"/>
      <c r="P32" s="225"/>
      <c r="Q32" s="225">
        <v>1</v>
      </c>
      <c r="R32" s="225"/>
      <c r="S32" s="225" t="s">
        <v>1634</v>
      </c>
    </row>
    <row r="33" spans="1:19" ht="15" customHeight="1" x14ac:dyDescent="0.25">
      <c r="A33" s="34">
        <f t="shared" si="1"/>
        <v>29</v>
      </c>
      <c r="B33" s="241">
        <v>20240004</v>
      </c>
      <c r="C33" s="241" t="s">
        <v>1444</v>
      </c>
      <c r="D33" s="242" t="s">
        <v>1438</v>
      </c>
      <c r="E33" s="242" t="s">
        <v>1445</v>
      </c>
      <c r="F33" s="243" t="s">
        <v>1443</v>
      </c>
      <c r="G33" s="225">
        <v>9</v>
      </c>
      <c r="H33" s="225"/>
      <c r="I33" s="225"/>
      <c r="J33" s="225"/>
      <c r="K33" s="225"/>
      <c r="L33" s="225">
        <f t="shared" si="0"/>
        <v>9</v>
      </c>
      <c r="M33" s="225"/>
      <c r="N33" s="225">
        <v>7</v>
      </c>
      <c r="O33" s="225"/>
      <c r="P33" s="225"/>
      <c r="Q33" s="225">
        <v>1</v>
      </c>
      <c r="R33" s="225"/>
      <c r="S33" s="225" t="s">
        <v>1634</v>
      </c>
    </row>
    <row r="34" spans="1:19" ht="15" customHeight="1" x14ac:dyDescent="0.25">
      <c r="A34" s="34">
        <f t="shared" si="1"/>
        <v>30</v>
      </c>
      <c r="B34" s="241">
        <v>20248411</v>
      </c>
      <c r="C34" s="241" t="s">
        <v>1446</v>
      </c>
      <c r="D34" s="242" t="s">
        <v>1438</v>
      </c>
      <c r="E34" s="242" t="s">
        <v>1788</v>
      </c>
      <c r="F34" s="243" t="s">
        <v>1448</v>
      </c>
      <c r="G34" s="225">
        <v>6</v>
      </c>
      <c r="H34" s="225"/>
      <c r="I34" s="225"/>
      <c r="J34" s="225"/>
      <c r="K34" s="225"/>
      <c r="L34" s="225">
        <f t="shared" si="0"/>
        <v>6</v>
      </c>
      <c r="M34" s="225"/>
      <c r="N34" s="225"/>
      <c r="O34" s="244">
        <v>3</v>
      </c>
      <c r="P34" s="198"/>
      <c r="Q34" s="225"/>
      <c r="R34" s="225"/>
      <c r="S34" s="225"/>
    </row>
    <row r="35" spans="1:19" ht="15" customHeight="1" x14ac:dyDescent="0.25">
      <c r="A35" s="34">
        <f t="shared" si="1"/>
        <v>31</v>
      </c>
      <c r="B35" s="241">
        <v>20249999</v>
      </c>
      <c r="C35" s="241">
        <v>4043</v>
      </c>
      <c r="D35" s="242" t="s">
        <v>1438</v>
      </c>
      <c r="E35" s="242" t="s">
        <v>1447</v>
      </c>
      <c r="F35" s="243" t="s">
        <v>1448</v>
      </c>
      <c r="G35" s="225">
        <v>0</v>
      </c>
      <c r="H35" s="225"/>
      <c r="I35" s="225"/>
      <c r="J35" s="225"/>
      <c r="K35" s="225"/>
      <c r="L35" s="225">
        <f t="shared" si="0"/>
        <v>0</v>
      </c>
      <c r="M35" s="225">
        <f>SUM(L30:L35)</f>
        <v>25</v>
      </c>
      <c r="N35" s="225"/>
      <c r="O35" s="244">
        <v>3</v>
      </c>
      <c r="P35" s="198"/>
      <c r="Q35" s="225"/>
      <c r="R35" s="225"/>
      <c r="S35" s="225"/>
    </row>
    <row r="36" spans="1:19" ht="15" customHeight="1" x14ac:dyDescent="0.25">
      <c r="A36" s="34">
        <f t="shared" si="1"/>
        <v>32</v>
      </c>
      <c r="B36" s="241">
        <v>20250001</v>
      </c>
      <c r="C36" s="241" t="s">
        <v>1449</v>
      </c>
      <c r="D36" s="242" t="s">
        <v>1450</v>
      </c>
      <c r="E36" s="242" t="s">
        <v>1451</v>
      </c>
      <c r="F36" s="243" t="s">
        <v>1358</v>
      </c>
      <c r="G36" s="225">
        <v>6</v>
      </c>
      <c r="H36" s="225"/>
      <c r="I36" s="225"/>
      <c r="J36" s="225"/>
      <c r="K36" s="225"/>
      <c r="L36" s="225">
        <f t="shared" si="0"/>
        <v>6</v>
      </c>
      <c r="M36" s="225">
        <f>L36</f>
        <v>6</v>
      </c>
      <c r="N36" s="225">
        <v>6</v>
      </c>
      <c r="O36" s="244"/>
      <c r="P36" s="198"/>
      <c r="Q36" s="225"/>
      <c r="R36" s="225"/>
      <c r="S36" s="225"/>
    </row>
    <row r="37" spans="1:19" ht="15" customHeight="1" x14ac:dyDescent="0.25">
      <c r="A37" s="34">
        <f t="shared" si="1"/>
        <v>33</v>
      </c>
      <c r="B37" s="241">
        <v>20260001</v>
      </c>
      <c r="C37" s="241" t="s">
        <v>1452</v>
      </c>
      <c r="D37" s="242" t="s">
        <v>1453</v>
      </c>
      <c r="E37" s="242" t="s">
        <v>1789</v>
      </c>
      <c r="F37" s="243" t="s">
        <v>1454</v>
      </c>
      <c r="G37" s="225">
        <v>1</v>
      </c>
      <c r="H37" s="225"/>
      <c r="I37" s="225"/>
      <c r="J37" s="225"/>
      <c r="K37" s="225"/>
      <c r="L37" s="225">
        <f t="shared" si="0"/>
        <v>1</v>
      </c>
      <c r="M37" s="225"/>
      <c r="N37" s="225">
        <v>1</v>
      </c>
      <c r="O37" s="244"/>
      <c r="P37" s="198"/>
      <c r="Q37" s="225"/>
      <c r="R37" s="225"/>
      <c r="S37" s="225"/>
    </row>
    <row r="38" spans="1:19" ht="15" customHeight="1" x14ac:dyDescent="0.25">
      <c r="A38" s="34">
        <f t="shared" si="1"/>
        <v>34</v>
      </c>
      <c r="B38" s="241">
        <v>20260004</v>
      </c>
      <c r="C38" s="241" t="s">
        <v>1455</v>
      </c>
      <c r="D38" s="242" t="s">
        <v>1453</v>
      </c>
      <c r="E38" s="242" t="s">
        <v>1456</v>
      </c>
      <c r="F38" s="243" t="s">
        <v>1295</v>
      </c>
      <c r="G38" s="225">
        <v>9</v>
      </c>
      <c r="H38" s="225"/>
      <c r="I38" s="225"/>
      <c r="J38" s="225"/>
      <c r="K38" s="225"/>
      <c r="L38" s="225">
        <f t="shared" si="0"/>
        <v>9</v>
      </c>
      <c r="M38" s="225"/>
      <c r="N38" s="225">
        <v>10</v>
      </c>
      <c r="O38" s="244"/>
      <c r="P38" s="198"/>
      <c r="Q38" s="225"/>
      <c r="R38" s="225"/>
      <c r="S38" s="225"/>
    </row>
    <row r="39" spans="1:19" ht="15" customHeight="1" x14ac:dyDescent="0.25">
      <c r="A39" s="34">
        <f t="shared" si="1"/>
        <v>35</v>
      </c>
      <c r="B39" s="241">
        <v>20260005</v>
      </c>
      <c r="C39" s="241" t="s">
        <v>1457</v>
      </c>
      <c r="D39" s="242" t="s">
        <v>1453</v>
      </c>
      <c r="E39" s="242" t="s">
        <v>1456</v>
      </c>
      <c r="F39" s="243" t="s">
        <v>1365</v>
      </c>
      <c r="G39" s="225">
        <v>8</v>
      </c>
      <c r="H39" s="225"/>
      <c r="I39" s="225"/>
      <c r="J39" s="225"/>
      <c r="K39" s="225"/>
      <c r="L39" s="225">
        <f t="shared" si="0"/>
        <v>8</v>
      </c>
      <c r="M39" s="225"/>
      <c r="N39" s="225">
        <v>8</v>
      </c>
      <c r="O39" s="244"/>
      <c r="P39" s="198"/>
      <c r="Q39" s="225"/>
      <c r="R39" s="225"/>
      <c r="S39" s="225"/>
    </row>
    <row r="40" spans="1:19" ht="15" customHeight="1" x14ac:dyDescent="0.25">
      <c r="A40" s="34">
        <f t="shared" si="1"/>
        <v>36</v>
      </c>
      <c r="B40" s="241">
        <v>20260102</v>
      </c>
      <c r="C40" s="241" t="s">
        <v>1458</v>
      </c>
      <c r="D40" s="242" t="s">
        <v>1453</v>
      </c>
      <c r="E40" s="242" t="s">
        <v>1456</v>
      </c>
      <c r="F40" s="243" t="s">
        <v>1324</v>
      </c>
      <c r="G40" s="225">
        <v>4</v>
      </c>
      <c r="H40" s="225"/>
      <c r="I40" s="225"/>
      <c r="J40" s="225"/>
      <c r="K40" s="225"/>
      <c r="L40" s="225">
        <f t="shared" si="0"/>
        <v>4</v>
      </c>
      <c r="M40" s="225"/>
      <c r="N40" s="225">
        <v>4</v>
      </c>
      <c r="O40" s="244"/>
      <c r="P40" s="198"/>
      <c r="Q40" s="225"/>
      <c r="R40" s="225"/>
      <c r="S40" s="225"/>
    </row>
    <row r="41" spans="1:19" ht="15" customHeight="1" x14ac:dyDescent="0.25">
      <c r="A41" s="34">
        <f t="shared" si="1"/>
        <v>37</v>
      </c>
      <c r="B41" s="241">
        <v>20260103</v>
      </c>
      <c r="C41" s="241" t="s">
        <v>1459</v>
      </c>
      <c r="D41" s="242" t="s">
        <v>1453</v>
      </c>
      <c r="E41" s="242" t="s">
        <v>1456</v>
      </c>
      <c r="F41" s="243" t="s">
        <v>1324</v>
      </c>
      <c r="G41" s="225">
        <v>8</v>
      </c>
      <c r="H41" s="225"/>
      <c r="I41" s="225"/>
      <c r="J41" s="225"/>
      <c r="K41" s="225"/>
      <c r="L41" s="225">
        <f t="shared" si="0"/>
        <v>8</v>
      </c>
      <c r="M41" s="225">
        <f>SUM(L37:L41)</f>
        <v>30</v>
      </c>
      <c r="N41" s="225">
        <v>8</v>
      </c>
      <c r="O41" s="244"/>
      <c r="P41" s="198"/>
      <c r="Q41" s="225"/>
      <c r="R41" s="225"/>
      <c r="S41" s="225"/>
    </row>
    <row r="42" spans="1:19" ht="15" customHeight="1" x14ac:dyDescent="0.25">
      <c r="A42" s="34">
        <f t="shared" si="1"/>
        <v>38</v>
      </c>
      <c r="B42" s="241">
        <v>20290001</v>
      </c>
      <c r="C42" s="241" t="s">
        <v>1460</v>
      </c>
      <c r="D42" s="242" t="s">
        <v>1461</v>
      </c>
      <c r="E42" s="242" t="s">
        <v>1462</v>
      </c>
      <c r="F42" s="243" t="s">
        <v>1395</v>
      </c>
      <c r="G42" s="225">
        <v>3</v>
      </c>
      <c r="H42" s="225"/>
      <c r="I42" s="225"/>
      <c r="J42" s="225"/>
      <c r="K42" s="225"/>
      <c r="L42" s="225">
        <f t="shared" si="0"/>
        <v>3</v>
      </c>
      <c r="M42" s="225">
        <f>L42</f>
        <v>3</v>
      </c>
      <c r="N42" s="225">
        <v>3</v>
      </c>
      <c r="O42" s="244"/>
      <c r="P42" s="198"/>
      <c r="Q42" s="225"/>
      <c r="R42" s="225"/>
      <c r="S42" s="225"/>
    </row>
    <row r="43" spans="1:19" ht="15" customHeight="1" x14ac:dyDescent="0.25">
      <c r="A43" s="34">
        <f t="shared" si="1"/>
        <v>39</v>
      </c>
      <c r="B43" s="241">
        <v>30300001</v>
      </c>
      <c r="C43" s="241" t="s">
        <v>1463</v>
      </c>
      <c r="D43" s="242" t="s">
        <v>1464</v>
      </c>
      <c r="E43" s="242" t="s">
        <v>1465</v>
      </c>
      <c r="F43" s="243" t="s">
        <v>1346</v>
      </c>
      <c r="G43" s="225">
        <v>7</v>
      </c>
      <c r="H43" s="225"/>
      <c r="I43" s="225"/>
      <c r="J43" s="225"/>
      <c r="K43" s="225"/>
      <c r="L43" s="225">
        <f t="shared" si="0"/>
        <v>7</v>
      </c>
      <c r="M43" s="225">
        <f t="shared" ref="M43:M45" si="2">L43</f>
        <v>7</v>
      </c>
      <c r="N43" s="225">
        <v>7</v>
      </c>
      <c r="O43" s="244"/>
      <c r="P43" s="198"/>
      <c r="Q43" s="225"/>
      <c r="R43" s="225"/>
      <c r="S43" s="225"/>
    </row>
    <row r="44" spans="1:19" ht="15" customHeight="1" x14ac:dyDescent="0.25">
      <c r="A44" s="34">
        <f t="shared" si="1"/>
        <v>40</v>
      </c>
      <c r="B44" s="241">
        <v>30360001</v>
      </c>
      <c r="C44" s="241" t="s">
        <v>1466</v>
      </c>
      <c r="D44" s="242" t="s">
        <v>1467</v>
      </c>
      <c r="E44" s="242" t="s">
        <v>1468</v>
      </c>
      <c r="F44" s="243" t="s">
        <v>1469</v>
      </c>
      <c r="G44" s="225">
        <v>5</v>
      </c>
      <c r="H44" s="225"/>
      <c r="I44" s="225"/>
      <c r="J44" s="225"/>
      <c r="K44" s="225"/>
      <c r="L44" s="225">
        <f t="shared" si="0"/>
        <v>5</v>
      </c>
      <c r="M44" s="225">
        <f t="shared" si="2"/>
        <v>5</v>
      </c>
      <c r="N44" s="225">
        <v>5</v>
      </c>
      <c r="O44" s="225"/>
      <c r="P44" s="225"/>
      <c r="Q44" s="225">
        <v>1</v>
      </c>
      <c r="R44" s="225"/>
      <c r="S44" s="225" t="s">
        <v>1634</v>
      </c>
    </row>
    <row r="45" spans="1:19" ht="15" customHeight="1" x14ac:dyDescent="0.25">
      <c r="A45" s="34">
        <f t="shared" si="1"/>
        <v>41</v>
      </c>
      <c r="B45" s="241">
        <v>20390001</v>
      </c>
      <c r="C45" s="241" t="s">
        <v>1470</v>
      </c>
      <c r="D45" s="242" t="s">
        <v>1471</v>
      </c>
      <c r="E45" s="242" t="s">
        <v>1472</v>
      </c>
      <c r="F45" s="243" t="s">
        <v>1473</v>
      </c>
      <c r="G45" s="225">
        <v>4</v>
      </c>
      <c r="H45" s="225"/>
      <c r="I45" s="225"/>
      <c r="J45" s="225"/>
      <c r="K45" s="225"/>
      <c r="L45" s="225">
        <f t="shared" si="0"/>
        <v>4</v>
      </c>
      <c r="M45" s="225">
        <f t="shared" si="2"/>
        <v>4</v>
      </c>
      <c r="N45" s="225">
        <v>1</v>
      </c>
      <c r="O45" s="225"/>
      <c r="P45" s="225"/>
      <c r="Q45" s="225">
        <v>1</v>
      </c>
      <c r="R45" s="225"/>
      <c r="S45" s="225" t="s">
        <v>1634</v>
      </c>
    </row>
    <row r="46" spans="1:19" ht="15" customHeight="1" x14ac:dyDescent="0.25">
      <c r="A46" s="34">
        <f t="shared" si="1"/>
        <v>42</v>
      </c>
      <c r="B46" s="241">
        <v>20450003</v>
      </c>
      <c r="C46" s="241" t="s">
        <v>1474</v>
      </c>
      <c r="D46" s="242" t="s">
        <v>1475</v>
      </c>
      <c r="E46" s="242" t="s">
        <v>1476</v>
      </c>
      <c r="F46" s="243" t="s">
        <v>1256</v>
      </c>
      <c r="G46" s="225">
        <v>1</v>
      </c>
      <c r="H46" s="225"/>
      <c r="I46" s="225"/>
      <c r="J46" s="225"/>
      <c r="K46" s="225"/>
      <c r="L46" s="225">
        <f t="shared" si="0"/>
        <v>1</v>
      </c>
      <c r="M46" s="225"/>
      <c r="N46" s="233"/>
      <c r="O46" s="244"/>
      <c r="P46" s="198"/>
      <c r="Q46" s="233"/>
      <c r="R46" s="233"/>
      <c r="S46" s="233"/>
    </row>
    <row r="47" spans="1:19" ht="15" customHeight="1" x14ac:dyDescent="0.25">
      <c r="A47" s="34">
        <f t="shared" si="1"/>
        <v>43</v>
      </c>
      <c r="B47" s="241">
        <v>20450004</v>
      </c>
      <c r="C47" s="241" t="s">
        <v>1477</v>
      </c>
      <c r="D47" s="242" t="s">
        <v>1475</v>
      </c>
      <c r="E47" s="242" t="s">
        <v>1478</v>
      </c>
      <c r="F47" s="243" t="s">
        <v>1266</v>
      </c>
      <c r="G47" s="225">
        <v>1</v>
      </c>
      <c r="H47" s="225"/>
      <c r="I47" s="225"/>
      <c r="J47" s="225"/>
      <c r="K47" s="225"/>
      <c r="L47" s="225">
        <f t="shared" si="0"/>
        <v>1</v>
      </c>
      <c r="M47" s="225"/>
      <c r="N47" s="225">
        <v>1</v>
      </c>
      <c r="O47" s="244"/>
      <c r="P47" s="198"/>
      <c r="Q47" s="225"/>
      <c r="R47" s="225"/>
      <c r="S47" s="225"/>
    </row>
    <row r="48" spans="1:19" ht="15" customHeight="1" x14ac:dyDescent="0.25">
      <c r="A48" s="34">
        <f t="shared" si="1"/>
        <v>44</v>
      </c>
      <c r="B48" s="241">
        <v>20450005</v>
      </c>
      <c r="C48" s="241" t="s">
        <v>1479</v>
      </c>
      <c r="D48" s="242" t="s">
        <v>1475</v>
      </c>
      <c r="E48" s="242" t="s">
        <v>1480</v>
      </c>
      <c r="F48" s="243" t="s">
        <v>1350</v>
      </c>
      <c r="G48" s="225">
        <v>6</v>
      </c>
      <c r="H48" s="225"/>
      <c r="I48" s="225"/>
      <c r="J48" s="225"/>
      <c r="K48" s="225"/>
      <c r="L48" s="225">
        <f t="shared" si="0"/>
        <v>6</v>
      </c>
      <c r="M48" s="225"/>
      <c r="N48" s="233"/>
      <c r="O48" s="244"/>
      <c r="P48" s="198"/>
      <c r="Q48" s="233"/>
      <c r="R48" s="233"/>
      <c r="S48" s="233"/>
    </row>
    <row r="49" spans="1:19" ht="15" customHeight="1" x14ac:dyDescent="0.25">
      <c r="A49" s="34">
        <f t="shared" si="1"/>
        <v>45</v>
      </c>
      <c r="B49" s="241">
        <v>20450006</v>
      </c>
      <c r="C49" s="241" t="s">
        <v>1481</v>
      </c>
      <c r="D49" s="242" t="s">
        <v>1475</v>
      </c>
      <c r="E49" s="242" t="s">
        <v>1482</v>
      </c>
      <c r="F49" s="243" t="s">
        <v>1350</v>
      </c>
      <c r="G49" s="225">
        <v>6</v>
      </c>
      <c r="H49" s="225"/>
      <c r="I49" s="225"/>
      <c r="J49" s="225"/>
      <c r="K49" s="225"/>
      <c r="L49" s="225">
        <f t="shared" si="0"/>
        <v>6</v>
      </c>
      <c r="M49" s="225"/>
      <c r="N49" s="233"/>
      <c r="O49" s="244"/>
      <c r="P49" s="198"/>
      <c r="Q49" s="233"/>
      <c r="R49" s="233"/>
      <c r="S49" s="233"/>
    </row>
    <row r="50" spans="1:19" ht="15" customHeight="1" x14ac:dyDescent="0.25">
      <c r="A50" s="34">
        <f t="shared" si="1"/>
        <v>46</v>
      </c>
      <c r="B50" s="241">
        <v>20450007</v>
      </c>
      <c r="C50" s="241" t="s">
        <v>1483</v>
      </c>
      <c r="D50" s="242" t="s">
        <v>1475</v>
      </c>
      <c r="E50" s="242" t="s">
        <v>1484</v>
      </c>
      <c r="F50" s="243" t="s">
        <v>1328</v>
      </c>
      <c r="G50" s="225">
        <v>2</v>
      </c>
      <c r="H50" s="225"/>
      <c r="I50" s="225"/>
      <c r="J50" s="225"/>
      <c r="K50" s="225"/>
      <c r="L50" s="225">
        <f t="shared" si="0"/>
        <v>2</v>
      </c>
      <c r="M50" s="225"/>
      <c r="N50" s="225">
        <v>2</v>
      </c>
      <c r="O50" s="244"/>
      <c r="P50" s="198"/>
      <c r="Q50" s="225"/>
      <c r="R50" s="225"/>
      <c r="S50" s="225"/>
    </row>
    <row r="51" spans="1:19" ht="15" customHeight="1" x14ac:dyDescent="0.25">
      <c r="A51" s="34">
        <f t="shared" si="1"/>
        <v>47</v>
      </c>
      <c r="B51" s="241">
        <v>20450008</v>
      </c>
      <c r="C51" s="241" t="s">
        <v>1485</v>
      </c>
      <c r="D51" s="242" t="s">
        <v>1475</v>
      </c>
      <c r="E51" s="242" t="s">
        <v>1486</v>
      </c>
      <c r="F51" s="243" t="s">
        <v>1454</v>
      </c>
      <c r="G51" s="225">
        <v>2</v>
      </c>
      <c r="H51" s="225"/>
      <c r="I51" s="225"/>
      <c r="J51" s="225"/>
      <c r="K51" s="225"/>
      <c r="L51" s="225">
        <f t="shared" si="0"/>
        <v>2</v>
      </c>
      <c r="M51" s="225"/>
      <c r="N51" s="225">
        <v>2</v>
      </c>
      <c r="O51" s="244"/>
      <c r="P51" s="198"/>
      <c r="Q51" s="225"/>
      <c r="R51" s="225"/>
      <c r="S51" s="225"/>
    </row>
    <row r="52" spans="1:19" ht="15" customHeight="1" x14ac:dyDescent="0.25">
      <c r="A52" s="34">
        <f t="shared" si="1"/>
        <v>48</v>
      </c>
      <c r="B52" s="241">
        <v>20450009</v>
      </c>
      <c r="C52" s="241" t="s">
        <v>1487</v>
      </c>
      <c r="D52" s="242" t="s">
        <v>1475</v>
      </c>
      <c r="E52" s="242" t="s">
        <v>1488</v>
      </c>
      <c r="F52" s="243" t="s">
        <v>1399</v>
      </c>
      <c r="G52" s="225">
        <v>1</v>
      </c>
      <c r="H52" s="225"/>
      <c r="I52" s="225"/>
      <c r="J52" s="225"/>
      <c r="K52" s="225"/>
      <c r="L52" s="225">
        <f t="shared" si="0"/>
        <v>1</v>
      </c>
      <c r="M52" s="225"/>
      <c r="N52" s="225">
        <v>1</v>
      </c>
      <c r="O52" s="244"/>
      <c r="P52" s="198"/>
      <c r="Q52" s="225"/>
      <c r="R52" s="225"/>
      <c r="S52" s="225"/>
    </row>
    <row r="53" spans="1:19" ht="15" customHeight="1" x14ac:dyDescent="0.25">
      <c r="A53" s="34">
        <f t="shared" si="1"/>
        <v>49</v>
      </c>
      <c r="B53" s="241">
        <v>20450013</v>
      </c>
      <c r="C53" s="241" t="s">
        <v>1489</v>
      </c>
      <c r="D53" s="242" t="s">
        <v>1475</v>
      </c>
      <c r="E53" s="242" t="s">
        <v>1490</v>
      </c>
      <c r="F53" s="243" t="s">
        <v>1321</v>
      </c>
      <c r="G53" s="225">
        <v>18</v>
      </c>
      <c r="H53" s="225"/>
      <c r="I53" s="225"/>
      <c r="J53" s="225"/>
      <c r="K53" s="225"/>
      <c r="L53" s="225">
        <f t="shared" si="0"/>
        <v>18</v>
      </c>
      <c r="M53" s="225"/>
      <c r="N53" s="225">
        <v>17</v>
      </c>
      <c r="O53" s="225"/>
      <c r="P53" s="225"/>
      <c r="Q53" s="225">
        <v>1</v>
      </c>
      <c r="R53" s="225"/>
      <c r="S53" s="225" t="s">
        <v>1634</v>
      </c>
    </row>
    <row r="54" spans="1:19" ht="15" customHeight="1" x14ac:dyDescent="0.25">
      <c r="A54" s="34">
        <f t="shared" si="1"/>
        <v>50</v>
      </c>
      <c r="B54" s="241">
        <v>20450014</v>
      </c>
      <c r="C54" s="241" t="s">
        <v>1491</v>
      </c>
      <c r="D54" s="242" t="s">
        <v>1475</v>
      </c>
      <c r="E54" s="242" t="s">
        <v>1492</v>
      </c>
      <c r="F54" s="243" t="s">
        <v>1321</v>
      </c>
      <c r="G54" s="225">
        <v>9</v>
      </c>
      <c r="H54" s="225"/>
      <c r="I54" s="225"/>
      <c r="J54" s="225"/>
      <c r="K54" s="225"/>
      <c r="L54" s="225">
        <f t="shared" si="0"/>
        <v>9</v>
      </c>
      <c r="M54" s="225"/>
      <c r="N54" s="225">
        <v>9</v>
      </c>
      <c r="O54" s="244"/>
      <c r="P54" s="198"/>
      <c r="Q54" s="225"/>
      <c r="R54" s="225"/>
      <c r="S54" s="225"/>
    </row>
    <row r="55" spans="1:19" ht="15" customHeight="1" x14ac:dyDescent="0.25">
      <c r="A55" s="34">
        <f t="shared" si="1"/>
        <v>51</v>
      </c>
      <c r="B55" s="241">
        <v>20450015</v>
      </c>
      <c r="C55" s="241" t="s">
        <v>1493</v>
      </c>
      <c r="D55" s="242" t="s">
        <v>1475</v>
      </c>
      <c r="E55" s="242" t="s">
        <v>1494</v>
      </c>
      <c r="F55" s="243" t="s">
        <v>1495</v>
      </c>
      <c r="G55" s="225">
        <v>6</v>
      </c>
      <c r="H55" s="225"/>
      <c r="I55" s="225"/>
      <c r="J55" s="225"/>
      <c r="K55" s="225"/>
      <c r="L55" s="225">
        <f t="shared" si="0"/>
        <v>6</v>
      </c>
      <c r="M55" s="225"/>
      <c r="N55" s="225">
        <v>6</v>
      </c>
      <c r="O55" s="244"/>
      <c r="P55" s="198"/>
      <c r="Q55" s="225"/>
      <c r="R55" s="225"/>
      <c r="S55" s="225"/>
    </row>
    <row r="56" spans="1:19" ht="15" customHeight="1" x14ac:dyDescent="0.25">
      <c r="A56" s="34">
        <f t="shared" si="1"/>
        <v>52</v>
      </c>
      <c r="B56" s="241">
        <v>20450111</v>
      </c>
      <c r="C56" s="241" t="s">
        <v>1496</v>
      </c>
      <c r="D56" s="242" t="s">
        <v>1475</v>
      </c>
      <c r="E56" s="242" t="s">
        <v>1790</v>
      </c>
      <c r="F56" s="243" t="s">
        <v>1324</v>
      </c>
      <c r="G56" s="225">
        <v>8</v>
      </c>
      <c r="H56" s="225"/>
      <c r="I56" s="225"/>
      <c r="J56" s="225"/>
      <c r="K56" s="225"/>
      <c r="L56" s="225">
        <f t="shared" si="0"/>
        <v>8</v>
      </c>
      <c r="M56" s="225"/>
      <c r="N56" s="225">
        <v>8</v>
      </c>
      <c r="O56" s="244"/>
      <c r="P56" s="198"/>
      <c r="Q56" s="225">
        <v>2</v>
      </c>
      <c r="R56" s="225"/>
      <c r="S56" s="225" t="s">
        <v>1662</v>
      </c>
    </row>
    <row r="57" spans="1:19" ht="15" customHeight="1" x14ac:dyDescent="0.25">
      <c r="A57" s="34">
        <f t="shared" si="1"/>
        <v>53</v>
      </c>
      <c r="B57" s="241">
        <v>20450112</v>
      </c>
      <c r="C57" s="241" t="s">
        <v>1497</v>
      </c>
      <c r="D57" s="242" t="s">
        <v>1475</v>
      </c>
      <c r="E57" s="242" t="s">
        <v>1498</v>
      </c>
      <c r="F57" s="243" t="s">
        <v>1324</v>
      </c>
      <c r="G57" s="225">
        <v>12</v>
      </c>
      <c r="H57" s="225"/>
      <c r="I57" s="225"/>
      <c r="J57" s="225"/>
      <c r="K57" s="225"/>
      <c r="L57" s="225">
        <f t="shared" si="0"/>
        <v>12</v>
      </c>
      <c r="M57" s="225"/>
      <c r="N57" s="225">
        <v>12</v>
      </c>
      <c r="O57" s="244"/>
      <c r="P57" s="198"/>
      <c r="Q57" s="225">
        <v>1</v>
      </c>
      <c r="R57" s="225"/>
      <c r="S57" s="225" t="s">
        <v>1647</v>
      </c>
    </row>
    <row r="58" spans="1:19" ht="15" customHeight="1" x14ac:dyDescent="0.25">
      <c r="A58" s="34">
        <f t="shared" si="1"/>
        <v>54</v>
      </c>
      <c r="B58" s="241">
        <v>20458411</v>
      </c>
      <c r="C58" s="241" t="s">
        <v>1499</v>
      </c>
      <c r="D58" s="242" t="s">
        <v>1475</v>
      </c>
      <c r="E58" s="242" t="s">
        <v>1500</v>
      </c>
      <c r="F58" s="243" t="s">
        <v>1371</v>
      </c>
      <c r="G58" s="225">
        <v>9</v>
      </c>
      <c r="H58" s="225"/>
      <c r="I58" s="225"/>
      <c r="J58" s="225"/>
      <c r="K58" s="225"/>
      <c r="L58" s="225">
        <f t="shared" si="0"/>
        <v>9</v>
      </c>
      <c r="M58" s="225"/>
      <c r="N58" s="225"/>
      <c r="O58" s="244">
        <v>10</v>
      </c>
      <c r="P58" s="198"/>
      <c r="Q58" s="225"/>
      <c r="R58" s="225"/>
      <c r="S58" s="225"/>
    </row>
    <row r="59" spans="1:19" ht="15" customHeight="1" x14ac:dyDescent="0.25">
      <c r="A59" s="34">
        <f t="shared" si="1"/>
        <v>55</v>
      </c>
      <c r="B59" s="241">
        <v>20458412</v>
      </c>
      <c r="C59" s="241" t="s">
        <v>1501</v>
      </c>
      <c r="D59" s="242" t="s">
        <v>1475</v>
      </c>
      <c r="E59" s="242" t="s">
        <v>1502</v>
      </c>
      <c r="F59" s="243" t="s">
        <v>1430</v>
      </c>
      <c r="G59" s="225">
        <v>16</v>
      </c>
      <c r="H59" s="225"/>
      <c r="I59" s="225"/>
      <c r="J59" s="225"/>
      <c r="K59" s="225"/>
      <c r="L59" s="225">
        <f t="shared" si="0"/>
        <v>16</v>
      </c>
      <c r="M59" s="225"/>
      <c r="N59" s="225"/>
      <c r="O59" s="244">
        <v>16</v>
      </c>
      <c r="P59" s="198"/>
      <c r="Q59" s="225"/>
      <c r="R59" s="225"/>
      <c r="S59" s="225"/>
    </row>
    <row r="60" spans="1:19" ht="15" customHeight="1" x14ac:dyDescent="0.25">
      <c r="A60" s="34">
        <f t="shared" si="1"/>
        <v>56</v>
      </c>
      <c r="B60" s="241" t="s">
        <v>1791</v>
      </c>
      <c r="C60" s="241">
        <v>5245</v>
      </c>
      <c r="D60" s="242" t="s">
        <v>1475</v>
      </c>
      <c r="E60" s="242" t="s">
        <v>1503</v>
      </c>
      <c r="F60" s="243">
        <v>2019</v>
      </c>
      <c r="G60" s="225">
        <v>24</v>
      </c>
      <c r="H60" s="225"/>
      <c r="I60" s="225"/>
      <c r="J60" s="225"/>
      <c r="K60" s="225"/>
      <c r="L60" s="225">
        <f t="shared" si="0"/>
        <v>24</v>
      </c>
      <c r="M60" s="225">
        <f>SUM(L46:L60)</f>
        <v>121</v>
      </c>
      <c r="N60" s="225"/>
      <c r="O60" s="244"/>
      <c r="P60" s="198"/>
      <c r="Q60" s="225"/>
      <c r="R60" s="225"/>
      <c r="S60" s="225"/>
    </row>
    <row r="61" spans="1:19" ht="15" customHeight="1" x14ac:dyDescent="0.25">
      <c r="A61" s="34">
        <f t="shared" si="1"/>
        <v>57</v>
      </c>
      <c r="B61" s="241">
        <v>10460003</v>
      </c>
      <c r="C61" s="241" t="s">
        <v>1504</v>
      </c>
      <c r="D61" s="242" t="s">
        <v>1505</v>
      </c>
      <c r="E61" s="242" t="s">
        <v>1506</v>
      </c>
      <c r="F61" s="243" t="s">
        <v>1279</v>
      </c>
      <c r="G61" s="225">
        <v>2</v>
      </c>
      <c r="H61" s="225"/>
      <c r="I61" s="225"/>
      <c r="J61" s="225"/>
      <c r="K61" s="225"/>
      <c r="L61" s="225">
        <f t="shared" si="0"/>
        <v>2</v>
      </c>
      <c r="M61" s="225"/>
      <c r="N61" s="233"/>
      <c r="O61" s="244"/>
      <c r="P61" s="198"/>
      <c r="Q61" s="233"/>
      <c r="R61" s="233"/>
      <c r="S61" s="233"/>
    </row>
    <row r="62" spans="1:19" ht="15" customHeight="1" x14ac:dyDescent="0.25">
      <c r="A62" s="34">
        <f t="shared" si="1"/>
        <v>58</v>
      </c>
      <c r="B62" s="241">
        <v>10460004</v>
      </c>
      <c r="C62" s="241" t="s">
        <v>1507</v>
      </c>
      <c r="D62" s="242" t="s">
        <v>1505</v>
      </c>
      <c r="E62" s="242" t="s">
        <v>1508</v>
      </c>
      <c r="F62" s="243" t="s">
        <v>1454</v>
      </c>
      <c r="G62" s="225">
        <v>3</v>
      </c>
      <c r="H62" s="225"/>
      <c r="I62" s="225"/>
      <c r="J62" s="225"/>
      <c r="K62" s="225"/>
      <c r="L62" s="225">
        <f t="shared" si="0"/>
        <v>3</v>
      </c>
      <c r="M62" s="225"/>
      <c r="N62" s="225">
        <v>3</v>
      </c>
      <c r="O62" s="244"/>
      <c r="P62" s="198"/>
      <c r="Q62" s="225"/>
      <c r="R62" s="225"/>
      <c r="S62" s="225"/>
    </row>
    <row r="63" spans="1:19" ht="15" customHeight="1" x14ac:dyDescent="0.25">
      <c r="A63" s="34">
        <f t="shared" si="1"/>
        <v>59</v>
      </c>
      <c r="B63" s="241">
        <v>10460005</v>
      </c>
      <c r="C63" s="241" t="s">
        <v>1509</v>
      </c>
      <c r="D63" s="242" t="s">
        <v>1505</v>
      </c>
      <c r="E63" s="242" t="s">
        <v>1792</v>
      </c>
      <c r="F63" s="243" t="s">
        <v>1295</v>
      </c>
      <c r="G63" s="225">
        <v>5</v>
      </c>
      <c r="H63" s="225"/>
      <c r="I63" s="225"/>
      <c r="J63" s="225"/>
      <c r="K63" s="225"/>
      <c r="L63" s="225">
        <f t="shared" si="0"/>
        <v>5</v>
      </c>
      <c r="M63" s="225"/>
      <c r="N63" s="225">
        <v>5</v>
      </c>
      <c r="O63" s="244"/>
      <c r="P63" s="198"/>
      <c r="Q63" s="225"/>
      <c r="R63" s="225"/>
      <c r="S63" s="225"/>
    </row>
    <row r="64" spans="1:19" ht="15" customHeight="1" x14ac:dyDescent="0.25">
      <c r="A64" s="34">
        <f t="shared" si="1"/>
        <v>60</v>
      </c>
      <c r="B64" s="241">
        <v>10460006</v>
      </c>
      <c r="C64" s="241" t="s">
        <v>1510</v>
      </c>
      <c r="D64" s="242" t="s">
        <v>1505</v>
      </c>
      <c r="E64" s="242" t="s">
        <v>1511</v>
      </c>
      <c r="F64" s="243" t="s">
        <v>1295</v>
      </c>
      <c r="G64" s="225">
        <v>5</v>
      </c>
      <c r="H64" s="225"/>
      <c r="I64" s="225"/>
      <c r="J64" s="225"/>
      <c r="K64" s="225"/>
      <c r="L64" s="225">
        <f t="shared" si="0"/>
        <v>5</v>
      </c>
      <c r="M64" s="225"/>
      <c r="N64" s="225">
        <v>5</v>
      </c>
      <c r="O64" s="244"/>
      <c r="P64" s="198"/>
      <c r="Q64" s="225"/>
      <c r="R64" s="225"/>
      <c r="S64" s="225"/>
    </row>
    <row r="65" spans="1:19" ht="15" customHeight="1" x14ac:dyDescent="0.25">
      <c r="A65" s="34">
        <f t="shared" si="1"/>
        <v>61</v>
      </c>
      <c r="B65" s="241">
        <v>10460007</v>
      </c>
      <c r="C65" s="241" t="s">
        <v>1512</v>
      </c>
      <c r="D65" s="242" t="s">
        <v>1505</v>
      </c>
      <c r="E65" s="242" t="s">
        <v>1513</v>
      </c>
      <c r="F65" s="243" t="s">
        <v>1514</v>
      </c>
      <c r="G65" s="225">
        <v>6</v>
      </c>
      <c r="H65" s="225"/>
      <c r="I65" s="225"/>
      <c r="J65" s="225"/>
      <c r="K65" s="225"/>
      <c r="L65" s="225">
        <f t="shared" si="0"/>
        <v>6</v>
      </c>
      <c r="M65" s="225"/>
      <c r="N65" s="225">
        <v>2</v>
      </c>
      <c r="O65" s="244">
        <v>4</v>
      </c>
      <c r="P65" s="198"/>
      <c r="Q65" s="225"/>
      <c r="R65" s="225"/>
      <c r="S65" s="225"/>
    </row>
    <row r="66" spans="1:19" ht="15" customHeight="1" x14ac:dyDescent="0.25">
      <c r="A66" s="34">
        <f t="shared" si="1"/>
        <v>62</v>
      </c>
      <c r="B66" s="241">
        <v>10460008</v>
      </c>
      <c r="C66" s="241" t="s">
        <v>1515</v>
      </c>
      <c r="D66" s="242" t="s">
        <v>1505</v>
      </c>
      <c r="E66" s="242" t="s">
        <v>1516</v>
      </c>
      <c r="F66" s="243" t="s">
        <v>1517</v>
      </c>
      <c r="G66" s="225">
        <v>14</v>
      </c>
      <c r="H66" s="225"/>
      <c r="I66" s="225"/>
      <c r="J66" s="225"/>
      <c r="K66" s="225"/>
      <c r="L66" s="225">
        <f t="shared" si="0"/>
        <v>14</v>
      </c>
      <c r="M66" s="225">
        <f>SUM(L61:L66)</f>
        <v>35</v>
      </c>
      <c r="N66" s="225"/>
      <c r="O66" s="244">
        <v>14</v>
      </c>
      <c r="P66" s="198"/>
      <c r="Q66" s="225">
        <v>1</v>
      </c>
      <c r="R66" s="225"/>
      <c r="S66" s="225" t="s">
        <v>1634</v>
      </c>
    </row>
    <row r="67" spans="1:19" ht="15" customHeight="1" x14ac:dyDescent="0.25">
      <c r="A67" s="34">
        <f t="shared" si="1"/>
        <v>63</v>
      </c>
      <c r="B67" s="241">
        <v>30490001</v>
      </c>
      <c r="C67" s="241" t="s">
        <v>1518</v>
      </c>
      <c r="D67" s="242" t="s">
        <v>1519</v>
      </c>
      <c r="E67" s="242" t="s">
        <v>1520</v>
      </c>
      <c r="F67" s="243" t="s">
        <v>1250</v>
      </c>
      <c r="G67" s="225">
        <v>1</v>
      </c>
      <c r="H67" s="225"/>
      <c r="I67" s="225"/>
      <c r="J67" s="225"/>
      <c r="K67" s="225"/>
      <c r="L67" s="225">
        <f t="shared" si="0"/>
        <v>1</v>
      </c>
      <c r="M67" s="225">
        <f>L67</f>
        <v>1</v>
      </c>
      <c r="N67" s="233"/>
      <c r="O67" s="244"/>
      <c r="P67" s="198"/>
      <c r="Q67" s="233"/>
      <c r="R67" s="233"/>
      <c r="S67" s="233"/>
    </row>
    <row r="68" spans="1:19" ht="15" customHeight="1" x14ac:dyDescent="0.25">
      <c r="A68" s="34">
        <f t="shared" si="1"/>
        <v>64</v>
      </c>
      <c r="B68" s="241">
        <v>10540001</v>
      </c>
      <c r="C68" s="241" t="s">
        <v>1521</v>
      </c>
      <c r="D68" s="242" t="s">
        <v>1522</v>
      </c>
      <c r="E68" s="242" t="s">
        <v>1523</v>
      </c>
      <c r="F68" s="243" t="s">
        <v>1324</v>
      </c>
      <c r="G68" s="225">
        <v>9</v>
      </c>
      <c r="H68" s="225"/>
      <c r="I68" s="225"/>
      <c r="J68" s="225"/>
      <c r="K68" s="225"/>
      <c r="L68" s="225">
        <f t="shared" si="0"/>
        <v>9</v>
      </c>
      <c r="M68" s="225"/>
      <c r="N68" s="225">
        <v>9</v>
      </c>
      <c r="O68" s="225"/>
      <c r="P68" s="225"/>
      <c r="Q68" s="225">
        <v>1</v>
      </c>
      <c r="R68" s="225"/>
      <c r="S68" s="225" t="s">
        <v>1634</v>
      </c>
    </row>
    <row r="69" spans="1:19" ht="15" customHeight="1" x14ac:dyDescent="0.25">
      <c r="A69" s="34">
        <f t="shared" si="1"/>
        <v>65</v>
      </c>
      <c r="B69" s="241">
        <v>10540002</v>
      </c>
      <c r="C69" s="241" t="s">
        <v>1524</v>
      </c>
      <c r="D69" s="242" t="s">
        <v>1522</v>
      </c>
      <c r="E69" s="242" t="s">
        <v>1525</v>
      </c>
      <c r="F69" s="243" t="s">
        <v>1526</v>
      </c>
      <c r="G69" s="225">
        <v>14</v>
      </c>
      <c r="H69" s="225"/>
      <c r="I69" s="225"/>
      <c r="J69" s="225"/>
      <c r="K69" s="225"/>
      <c r="L69" s="225">
        <f t="shared" si="0"/>
        <v>14</v>
      </c>
      <c r="M69" s="225"/>
      <c r="N69" s="225">
        <v>14</v>
      </c>
      <c r="O69" s="244"/>
      <c r="P69" s="198"/>
      <c r="Q69" s="225"/>
      <c r="R69" s="225"/>
      <c r="S69" s="225"/>
    </row>
    <row r="70" spans="1:19" ht="15" customHeight="1" x14ac:dyDescent="0.25">
      <c r="A70" s="34">
        <f t="shared" si="1"/>
        <v>66</v>
      </c>
      <c r="B70" s="241">
        <v>10540003</v>
      </c>
      <c r="C70" s="241" t="s">
        <v>1527</v>
      </c>
      <c r="D70" s="242" t="s">
        <v>1522</v>
      </c>
      <c r="E70" s="242" t="s">
        <v>1793</v>
      </c>
      <c r="F70" s="243" t="s">
        <v>1346</v>
      </c>
      <c r="G70" s="225">
        <v>19</v>
      </c>
      <c r="H70" s="225"/>
      <c r="I70" s="225"/>
      <c r="J70" s="225"/>
      <c r="K70" s="225"/>
      <c r="L70" s="225">
        <f t="shared" ref="L70:L103" si="3">SUM(G70:K70)</f>
        <v>19</v>
      </c>
      <c r="M70" s="225"/>
      <c r="N70" s="225">
        <v>16</v>
      </c>
      <c r="O70" s="244"/>
      <c r="P70" s="198"/>
      <c r="Q70" s="225"/>
      <c r="R70" s="225"/>
      <c r="S70" s="225"/>
    </row>
    <row r="71" spans="1:19" ht="15" customHeight="1" x14ac:dyDescent="0.25">
      <c r="A71" s="34">
        <f t="shared" ref="A71:A103" si="4">1+A70</f>
        <v>67</v>
      </c>
      <c r="B71" s="241">
        <v>10540004</v>
      </c>
      <c r="C71" s="241" t="s">
        <v>1528</v>
      </c>
      <c r="D71" s="242" t="s">
        <v>1522</v>
      </c>
      <c r="E71" s="242" t="s">
        <v>1529</v>
      </c>
      <c r="F71" s="243" t="s">
        <v>1346</v>
      </c>
      <c r="G71" s="225">
        <v>8</v>
      </c>
      <c r="H71" s="225"/>
      <c r="I71" s="225"/>
      <c r="J71" s="225"/>
      <c r="K71" s="225"/>
      <c r="L71" s="225">
        <f t="shared" si="3"/>
        <v>8</v>
      </c>
      <c r="M71" s="225">
        <f>SUM(L68:L71)</f>
        <v>50</v>
      </c>
      <c r="N71" s="225">
        <v>6</v>
      </c>
      <c r="O71" s="244"/>
      <c r="P71" s="198"/>
      <c r="Q71" s="225"/>
      <c r="R71" s="225"/>
      <c r="S71" s="225"/>
    </row>
    <row r="72" spans="1:19" ht="15" customHeight="1" x14ac:dyDescent="0.25">
      <c r="A72" s="34">
        <f t="shared" si="4"/>
        <v>68</v>
      </c>
      <c r="B72" s="241">
        <v>40600002</v>
      </c>
      <c r="C72" s="241" t="s">
        <v>1530</v>
      </c>
      <c r="D72" s="242" t="s">
        <v>1531</v>
      </c>
      <c r="E72" s="242" t="s">
        <v>1532</v>
      </c>
      <c r="F72" s="243" t="s">
        <v>1399</v>
      </c>
      <c r="G72" s="225">
        <v>5</v>
      </c>
      <c r="H72" s="225"/>
      <c r="I72" s="225"/>
      <c r="J72" s="225"/>
      <c r="K72" s="225"/>
      <c r="L72" s="225">
        <f t="shared" si="3"/>
        <v>5</v>
      </c>
      <c r="M72" s="225"/>
      <c r="N72" s="225">
        <v>5</v>
      </c>
      <c r="O72" s="244"/>
      <c r="P72" s="198"/>
      <c r="Q72" s="225"/>
      <c r="R72" s="225"/>
      <c r="S72" s="225"/>
    </row>
    <row r="73" spans="1:19" ht="15" customHeight="1" x14ac:dyDescent="0.25">
      <c r="A73" s="34">
        <f t="shared" si="4"/>
        <v>69</v>
      </c>
      <c r="B73" s="241">
        <v>40600004</v>
      </c>
      <c r="C73" s="241" t="s">
        <v>1533</v>
      </c>
      <c r="D73" s="242" t="s">
        <v>1531</v>
      </c>
      <c r="E73" s="242" t="s">
        <v>1534</v>
      </c>
      <c r="F73" s="243" t="s">
        <v>1346</v>
      </c>
      <c r="G73" s="225">
        <v>11</v>
      </c>
      <c r="H73" s="225"/>
      <c r="I73" s="225"/>
      <c r="J73" s="225"/>
      <c r="K73" s="225"/>
      <c r="L73" s="225">
        <f t="shared" si="3"/>
        <v>11</v>
      </c>
      <c r="M73" s="225"/>
      <c r="N73" s="225">
        <v>11</v>
      </c>
      <c r="O73" s="244"/>
      <c r="P73" s="198"/>
      <c r="Q73" s="225"/>
      <c r="R73" s="225"/>
      <c r="S73" s="225"/>
    </row>
    <row r="74" spans="1:19" ht="15" customHeight="1" x14ac:dyDescent="0.25">
      <c r="A74" s="34">
        <f t="shared" si="4"/>
        <v>70</v>
      </c>
      <c r="B74" s="241">
        <v>40600005</v>
      </c>
      <c r="C74" s="241" t="s">
        <v>1535</v>
      </c>
      <c r="D74" s="242" t="s">
        <v>1531</v>
      </c>
      <c r="E74" s="242" t="s">
        <v>1534</v>
      </c>
      <c r="F74" s="243" t="s">
        <v>1295</v>
      </c>
      <c r="G74" s="225">
        <v>22</v>
      </c>
      <c r="H74" s="225"/>
      <c r="I74" s="225"/>
      <c r="J74" s="225"/>
      <c r="K74" s="225"/>
      <c r="L74" s="225">
        <f t="shared" si="3"/>
        <v>22</v>
      </c>
      <c r="M74" s="225"/>
      <c r="N74" s="225">
        <v>22</v>
      </c>
      <c r="O74" s="244"/>
      <c r="P74" s="198"/>
      <c r="Q74" s="225"/>
      <c r="R74" s="225"/>
      <c r="S74" s="225"/>
    </row>
    <row r="75" spans="1:19" ht="15" customHeight="1" x14ac:dyDescent="0.25">
      <c r="A75" s="34">
        <f t="shared" si="4"/>
        <v>71</v>
      </c>
      <c r="B75" s="241">
        <v>40600006</v>
      </c>
      <c r="C75" s="241" t="s">
        <v>1536</v>
      </c>
      <c r="D75" s="242" t="s">
        <v>1531</v>
      </c>
      <c r="E75" s="242" t="s">
        <v>1537</v>
      </c>
      <c r="F75" s="243" t="s">
        <v>1346</v>
      </c>
      <c r="G75" s="225">
        <v>14</v>
      </c>
      <c r="H75" s="225"/>
      <c r="I75" s="225"/>
      <c r="J75" s="225"/>
      <c r="K75" s="225"/>
      <c r="L75" s="225">
        <f t="shared" si="3"/>
        <v>14</v>
      </c>
      <c r="M75" s="225"/>
      <c r="N75" s="225">
        <v>14</v>
      </c>
      <c r="O75" s="244"/>
      <c r="P75" s="198"/>
      <c r="Q75" s="225">
        <v>1</v>
      </c>
      <c r="R75" s="225"/>
      <c r="S75" s="225" t="s">
        <v>1663</v>
      </c>
    </row>
    <row r="76" spans="1:19" ht="15" customHeight="1" x14ac:dyDescent="0.25">
      <c r="A76" s="34">
        <f t="shared" si="4"/>
        <v>72</v>
      </c>
      <c r="B76" s="241">
        <v>40600007</v>
      </c>
      <c r="C76" s="241" t="s">
        <v>1538</v>
      </c>
      <c r="D76" s="242" t="s">
        <v>1531</v>
      </c>
      <c r="E76" s="242" t="s">
        <v>1539</v>
      </c>
      <c r="F76" s="243" t="s">
        <v>1495</v>
      </c>
      <c r="G76" s="225">
        <v>6</v>
      </c>
      <c r="H76" s="225"/>
      <c r="I76" s="225"/>
      <c r="J76" s="225"/>
      <c r="K76" s="225"/>
      <c r="L76" s="225">
        <f t="shared" si="3"/>
        <v>6</v>
      </c>
      <c r="M76" s="225">
        <f>SUM(L72:L76)</f>
        <v>58</v>
      </c>
      <c r="N76" s="225">
        <v>6</v>
      </c>
      <c r="O76" s="244"/>
      <c r="P76" s="198"/>
      <c r="Q76" s="225"/>
      <c r="R76" s="225"/>
      <c r="S76" s="225"/>
    </row>
    <row r="77" spans="1:19" ht="15" customHeight="1" x14ac:dyDescent="0.25">
      <c r="A77" s="34">
        <f t="shared" si="4"/>
        <v>73</v>
      </c>
      <c r="B77" s="241">
        <v>30620004</v>
      </c>
      <c r="C77" s="241" t="s">
        <v>1540</v>
      </c>
      <c r="D77" s="242" t="s">
        <v>1541</v>
      </c>
      <c r="E77" s="242" t="s">
        <v>1542</v>
      </c>
      <c r="F77" s="243" t="s">
        <v>1543</v>
      </c>
      <c r="G77" s="225">
        <v>9</v>
      </c>
      <c r="H77" s="225"/>
      <c r="I77" s="225"/>
      <c r="J77" s="225"/>
      <c r="K77" s="225"/>
      <c r="L77" s="225">
        <f t="shared" si="3"/>
        <v>9</v>
      </c>
      <c r="M77" s="225"/>
      <c r="N77" s="225">
        <v>9</v>
      </c>
      <c r="O77" s="244"/>
      <c r="P77" s="198"/>
      <c r="Q77" s="225"/>
      <c r="R77" s="225"/>
      <c r="S77" s="225"/>
    </row>
    <row r="78" spans="1:19" ht="15" customHeight="1" x14ac:dyDescent="0.25">
      <c r="A78" s="34">
        <f t="shared" si="4"/>
        <v>74</v>
      </c>
      <c r="B78" s="241">
        <v>30620101</v>
      </c>
      <c r="C78" s="241" t="s">
        <v>1544</v>
      </c>
      <c r="D78" s="242" t="s">
        <v>1541</v>
      </c>
      <c r="E78" s="242" t="s">
        <v>1545</v>
      </c>
      <c r="F78" s="243" t="s">
        <v>1546</v>
      </c>
      <c r="G78" s="225">
        <v>1</v>
      </c>
      <c r="H78" s="225"/>
      <c r="I78" s="225"/>
      <c r="J78" s="225"/>
      <c r="K78" s="225"/>
      <c r="L78" s="225">
        <f t="shared" si="3"/>
        <v>1</v>
      </c>
      <c r="M78" s="225"/>
      <c r="N78" s="233"/>
      <c r="O78" s="244"/>
      <c r="P78" s="198"/>
      <c r="Q78" s="233"/>
      <c r="R78" s="233"/>
      <c r="S78" s="233"/>
    </row>
    <row r="79" spans="1:19" ht="15" customHeight="1" x14ac:dyDescent="0.25">
      <c r="A79" s="34">
        <f t="shared" si="4"/>
        <v>75</v>
      </c>
      <c r="B79" s="241">
        <v>30620102</v>
      </c>
      <c r="C79" s="241" t="s">
        <v>1547</v>
      </c>
      <c r="D79" s="242" t="s">
        <v>1541</v>
      </c>
      <c r="E79" s="242" t="s">
        <v>1548</v>
      </c>
      <c r="F79" s="243" t="s">
        <v>1546</v>
      </c>
      <c r="G79" s="225">
        <v>2</v>
      </c>
      <c r="H79" s="225"/>
      <c r="I79" s="225"/>
      <c r="J79" s="225"/>
      <c r="K79" s="225"/>
      <c r="L79" s="225">
        <f t="shared" si="3"/>
        <v>2</v>
      </c>
      <c r="M79" s="225"/>
      <c r="N79" s="233"/>
      <c r="O79" s="244"/>
      <c r="P79" s="198"/>
      <c r="Q79" s="233"/>
      <c r="R79" s="233"/>
      <c r="S79" s="233"/>
    </row>
    <row r="80" spans="1:19" ht="15" customHeight="1" x14ac:dyDescent="0.25">
      <c r="A80" s="34">
        <f t="shared" si="4"/>
        <v>76</v>
      </c>
      <c r="B80" s="241">
        <v>30620103</v>
      </c>
      <c r="C80" s="241" t="s">
        <v>1549</v>
      </c>
      <c r="D80" s="242" t="s">
        <v>1541</v>
      </c>
      <c r="E80" s="242" t="s">
        <v>1550</v>
      </c>
      <c r="F80" s="243" t="s">
        <v>1546</v>
      </c>
      <c r="G80" s="225">
        <v>4</v>
      </c>
      <c r="H80" s="225"/>
      <c r="I80" s="225"/>
      <c r="J80" s="225"/>
      <c r="K80" s="225"/>
      <c r="L80" s="225">
        <f t="shared" si="3"/>
        <v>4</v>
      </c>
      <c r="M80" s="225">
        <f>SUM(L77:L80)</f>
        <v>16</v>
      </c>
      <c r="N80" s="233"/>
      <c r="O80" s="244"/>
      <c r="P80" s="198"/>
      <c r="Q80" s="233"/>
      <c r="R80" s="233"/>
      <c r="S80" s="233"/>
    </row>
    <row r="81" spans="1:19" ht="15" customHeight="1" x14ac:dyDescent="0.25">
      <c r="A81" s="34">
        <f t="shared" si="4"/>
        <v>77</v>
      </c>
      <c r="B81" s="241">
        <v>20630001</v>
      </c>
      <c r="C81" s="241" t="s">
        <v>1551</v>
      </c>
      <c r="D81" s="242" t="s">
        <v>1552</v>
      </c>
      <c r="E81" s="242" t="s">
        <v>1794</v>
      </c>
      <c r="F81" s="243" t="s">
        <v>1350</v>
      </c>
      <c r="G81" s="225">
        <v>2</v>
      </c>
      <c r="H81" s="225"/>
      <c r="I81" s="225"/>
      <c r="J81" s="225"/>
      <c r="K81" s="225"/>
      <c r="L81" s="225">
        <f t="shared" si="3"/>
        <v>2</v>
      </c>
      <c r="M81" s="225">
        <f>L81</f>
        <v>2</v>
      </c>
      <c r="N81" s="198">
        <v>1</v>
      </c>
      <c r="O81" s="225"/>
      <c r="P81" s="225"/>
      <c r="Q81" s="233"/>
      <c r="R81" s="233"/>
      <c r="S81" s="233"/>
    </row>
    <row r="82" spans="1:19" ht="27.75" customHeight="1" x14ac:dyDescent="0.25">
      <c r="A82" s="40">
        <f t="shared" si="4"/>
        <v>78</v>
      </c>
      <c r="B82" s="241">
        <v>20640001</v>
      </c>
      <c r="C82" s="241" t="s">
        <v>1553</v>
      </c>
      <c r="D82" s="242" t="s">
        <v>1554</v>
      </c>
      <c r="E82" s="242" t="s">
        <v>1555</v>
      </c>
      <c r="F82" s="243" t="s">
        <v>1443</v>
      </c>
      <c r="G82" s="225">
        <v>1</v>
      </c>
      <c r="H82" s="225"/>
      <c r="I82" s="225">
        <v>1</v>
      </c>
      <c r="J82" s="225">
        <v>2</v>
      </c>
      <c r="K82" s="225"/>
      <c r="L82" s="225">
        <f t="shared" si="3"/>
        <v>4</v>
      </c>
      <c r="M82" s="225">
        <f>L82</f>
        <v>4</v>
      </c>
      <c r="N82" s="233"/>
      <c r="O82" s="244"/>
      <c r="P82" s="198"/>
      <c r="Q82" s="233"/>
      <c r="R82" s="233"/>
      <c r="S82" s="255" t="s">
        <v>1658</v>
      </c>
    </row>
    <row r="83" spans="1:19" ht="15" customHeight="1" x14ac:dyDescent="0.25">
      <c r="A83" s="34">
        <f t="shared" si="4"/>
        <v>79</v>
      </c>
      <c r="B83" s="241">
        <v>40650001</v>
      </c>
      <c r="C83" s="241" t="s">
        <v>1556</v>
      </c>
      <c r="D83" s="242" t="s">
        <v>1557</v>
      </c>
      <c r="E83" s="242" t="s">
        <v>1558</v>
      </c>
      <c r="F83" s="243" t="s">
        <v>1559</v>
      </c>
      <c r="G83" s="225">
        <v>9</v>
      </c>
      <c r="H83" s="225"/>
      <c r="I83" s="225"/>
      <c r="J83" s="225"/>
      <c r="K83" s="225"/>
      <c r="L83" s="225">
        <f t="shared" si="3"/>
        <v>9</v>
      </c>
      <c r="M83" s="225"/>
      <c r="N83" s="225">
        <v>9</v>
      </c>
      <c r="O83" s="244"/>
      <c r="P83" s="198"/>
      <c r="Q83" s="225"/>
      <c r="R83" s="225"/>
      <c r="S83" s="225"/>
    </row>
    <row r="84" spans="1:19" ht="15" customHeight="1" x14ac:dyDescent="0.25">
      <c r="A84" s="34">
        <f t="shared" si="4"/>
        <v>80</v>
      </c>
      <c r="B84" s="241">
        <v>40650002</v>
      </c>
      <c r="C84" s="241" t="s">
        <v>1560</v>
      </c>
      <c r="D84" s="242" t="s">
        <v>1557</v>
      </c>
      <c r="E84" s="242" t="s">
        <v>1561</v>
      </c>
      <c r="F84" s="243" t="s">
        <v>1443</v>
      </c>
      <c r="G84" s="225">
        <v>9</v>
      </c>
      <c r="H84" s="225"/>
      <c r="I84" s="225"/>
      <c r="J84" s="225"/>
      <c r="K84" s="225"/>
      <c r="L84" s="225">
        <f t="shared" si="3"/>
        <v>9</v>
      </c>
      <c r="M84" s="225">
        <f>SUM(L83:L84)</f>
        <v>18</v>
      </c>
      <c r="N84" s="225">
        <v>9</v>
      </c>
      <c r="O84" s="244"/>
      <c r="P84" s="198"/>
      <c r="Q84" s="225"/>
      <c r="R84" s="225"/>
      <c r="S84" s="225"/>
    </row>
    <row r="85" spans="1:19" ht="15" customHeight="1" x14ac:dyDescent="0.25">
      <c r="A85" s="34">
        <f t="shared" si="4"/>
        <v>81</v>
      </c>
      <c r="B85" s="241">
        <v>40660008</v>
      </c>
      <c r="C85" s="241" t="s">
        <v>1562</v>
      </c>
      <c r="D85" s="242" t="s">
        <v>1563</v>
      </c>
      <c r="E85" s="242" t="s">
        <v>1564</v>
      </c>
      <c r="F85" s="243" t="s">
        <v>1565</v>
      </c>
      <c r="G85" s="225">
        <v>2</v>
      </c>
      <c r="H85" s="225"/>
      <c r="I85" s="225"/>
      <c r="J85" s="225"/>
      <c r="K85" s="225"/>
      <c r="L85" s="225">
        <f t="shared" si="3"/>
        <v>2</v>
      </c>
      <c r="M85" s="225"/>
      <c r="N85" s="225">
        <v>1</v>
      </c>
      <c r="O85" s="244"/>
      <c r="P85" s="198"/>
      <c r="Q85" s="225">
        <v>1</v>
      </c>
      <c r="R85" s="225"/>
      <c r="S85" s="225" t="s">
        <v>1647</v>
      </c>
    </row>
    <row r="86" spans="1:19" ht="15" customHeight="1" x14ac:dyDescent="0.25">
      <c r="A86" s="34">
        <f t="shared" si="4"/>
        <v>82</v>
      </c>
      <c r="B86" s="241">
        <v>40660008</v>
      </c>
      <c r="C86" s="241" t="s">
        <v>1566</v>
      </c>
      <c r="D86" s="242" t="s">
        <v>1563</v>
      </c>
      <c r="E86" s="242" t="s">
        <v>1567</v>
      </c>
      <c r="F86" s="243" t="s">
        <v>1399</v>
      </c>
      <c r="G86" s="225">
        <v>4</v>
      </c>
      <c r="H86" s="225"/>
      <c r="I86" s="225"/>
      <c r="J86" s="225"/>
      <c r="K86" s="225"/>
      <c r="L86" s="225">
        <f t="shared" si="3"/>
        <v>4</v>
      </c>
      <c r="M86" s="225"/>
      <c r="N86" s="225">
        <v>4</v>
      </c>
      <c r="O86" s="244"/>
      <c r="P86" s="198"/>
      <c r="Q86" s="225"/>
      <c r="R86" s="225"/>
      <c r="S86" s="225"/>
    </row>
    <row r="87" spans="1:19" ht="15" customHeight="1" x14ac:dyDescent="0.25">
      <c r="A87" s="34">
        <f t="shared" si="4"/>
        <v>83</v>
      </c>
      <c r="B87" s="241">
        <v>40660009</v>
      </c>
      <c r="C87" s="241" t="s">
        <v>1568</v>
      </c>
      <c r="D87" s="242" t="s">
        <v>1563</v>
      </c>
      <c r="E87" s="242" t="s">
        <v>1569</v>
      </c>
      <c r="F87" s="243" t="s">
        <v>1340</v>
      </c>
      <c r="G87" s="225">
        <v>8</v>
      </c>
      <c r="H87" s="225"/>
      <c r="I87" s="225"/>
      <c r="J87" s="225"/>
      <c r="K87" s="225"/>
      <c r="L87" s="225">
        <f t="shared" si="3"/>
        <v>8</v>
      </c>
      <c r="M87" s="225"/>
      <c r="N87" s="225">
        <v>8</v>
      </c>
      <c r="O87" s="244"/>
      <c r="P87" s="198"/>
      <c r="Q87" s="225"/>
      <c r="R87" s="225"/>
      <c r="S87" s="225"/>
    </row>
    <row r="88" spans="1:19" ht="15" customHeight="1" x14ac:dyDescent="0.25">
      <c r="A88" s="34">
        <f t="shared" si="4"/>
        <v>84</v>
      </c>
      <c r="B88" s="241">
        <v>40660010</v>
      </c>
      <c r="C88" s="241" t="s">
        <v>1570</v>
      </c>
      <c r="D88" s="242" t="s">
        <v>1563</v>
      </c>
      <c r="E88" s="242" t="s">
        <v>1571</v>
      </c>
      <c r="F88" s="243" t="s">
        <v>1454</v>
      </c>
      <c r="G88" s="225">
        <v>1</v>
      </c>
      <c r="H88" s="225"/>
      <c r="I88" s="225"/>
      <c r="J88" s="225"/>
      <c r="K88" s="225"/>
      <c r="L88" s="225">
        <f t="shared" si="3"/>
        <v>1</v>
      </c>
      <c r="M88" s="225"/>
      <c r="N88" s="225">
        <v>1</v>
      </c>
      <c r="O88" s="244"/>
      <c r="P88" s="198"/>
      <c r="Q88" s="225"/>
      <c r="R88" s="225"/>
      <c r="S88" s="225"/>
    </row>
    <row r="89" spans="1:19" ht="15" customHeight="1" x14ac:dyDescent="0.25">
      <c r="A89" s="34">
        <f t="shared" si="4"/>
        <v>85</v>
      </c>
      <c r="B89" s="241">
        <v>40660011</v>
      </c>
      <c r="C89" s="241" t="s">
        <v>1572</v>
      </c>
      <c r="D89" s="242" t="s">
        <v>1563</v>
      </c>
      <c r="E89" s="242" t="s">
        <v>1573</v>
      </c>
      <c r="F89" s="243" t="s">
        <v>1324</v>
      </c>
      <c r="G89" s="225">
        <v>6</v>
      </c>
      <c r="H89" s="225"/>
      <c r="I89" s="225"/>
      <c r="J89" s="225"/>
      <c r="K89" s="225"/>
      <c r="L89" s="225">
        <f t="shared" si="3"/>
        <v>6</v>
      </c>
      <c r="M89" s="225"/>
      <c r="N89" s="225"/>
      <c r="O89" s="244">
        <v>6</v>
      </c>
      <c r="P89" s="198"/>
      <c r="Q89" s="225"/>
      <c r="R89" s="225"/>
      <c r="S89" s="225"/>
    </row>
    <row r="90" spans="1:19" ht="15" customHeight="1" x14ac:dyDescent="0.25">
      <c r="A90" s="34">
        <f t="shared" si="4"/>
        <v>86</v>
      </c>
      <c r="B90" s="241">
        <v>40660012</v>
      </c>
      <c r="C90" s="241" t="s">
        <v>1574</v>
      </c>
      <c r="D90" s="242" t="s">
        <v>1563</v>
      </c>
      <c r="E90" s="242" t="s">
        <v>1575</v>
      </c>
      <c r="F90" s="243" t="s">
        <v>1324</v>
      </c>
      <c r="G90" s="225">
        <v>8</v>
      </c>
      <c r="H90" s="225"/>
      <c r="I90" s="225"/>
      <c r="J90" s="225"/>
      <c r="K90" s="225"/>
      <c r="L90" s="225">
        <f t="shared" si="3"/>
        <v>8</v>
      </c>
      <c r="M90" s="225"/>
      <c r="N90" s="225">
        <v>8</v>
      </c>
      <c r="O90" s="244"/>
      <c r="P90" s="198"/>
      <c r="Q90" s="225"/>
      <c r="R90" s="225"/>
      <c r="S90" s="225"/>
    </row>
    <row r="91" spans="1:19" ht="15" customHeight="1" x14ac:dyDescent="0.25">
      <c r="A91" s="34">
        <f t="shared" si="4"/>
        <v>87</v>
      </c>
      <c r="B91" s="241">
        <v>40660013</v>
      </c>
      <c r="C91" s="241" t="s">
        <v>1576</v>
      </c>
      <c r="D91" s="242" t="s">
        <v>1563</v>
      </c>
      <c r="E91" s="242" t="s">
        <v>1776</v>
      </c>
      <c r="F91" s="243" t="s">
        <v>1324</v>
      </c>
      <c r="G91" s="225">
        <v>16</v>
      </c>
      <c r="H91" s="225"/>
      <c r="I91" s="225"/>
      <c r="J91" s="225"/>
      <c r="K91" s="225"/>
      <c r="L91" s="225">
        <f t="shared" si="3"/>
        <v>16</v>
      </c>
      <c r="M91" s="225"/>
      <c r="N91" s="225">
        <v>19</v>
      </c>
      <c r="O91" s="244"/>
      <c r="P91" s="198"/>
      <c r="Q91" s="225"/>
      <c r="R91" s="225"/>
      <c r="S91" s="225"/>
    </row>
    <row r="92" spans="1:19" ht="15" customHeight="1" x14ac:dyDescent="0.25">
      <c r="A92" s="34">
        <f t="shared" si="4"/>
        <v>88</v>
      </c>
      <c r="B92" s="241">
        <v>40660014</v>
      </c>
      <c r="C92" s="241" t="s">
        <v>1577</v>
      </c>
      <c r="D92" s="242" t="s">
        <v>1563</v>
      </c>
      <c r="E92" s="242" t="s">
        <v>1578</v>
      </c>
      <c r="F92" s="243" t="s">
        <v>1443</v>
      </c>
      <c r="G92" s="225">
        <v>16</v>
      </c>
      <c r="H92" s="225"/>
      <c r="I92" s="225"/>
      <c r="J92" s="225"/>
      <c r="K92" s="225"/>
      <c r="L92" s="225">
        <f t="shared" si="3"/>
        <v>16</v>
      </c>
      <c r="M92" s="225"/>
      <c r="N92" s="225"/>
      <c r="O92" s="244">
        <v>16</v>
      </c>
      <c r="P92" s="198"/>
      <c r="Q92" s="225"/>
      <c r="R92" s="225"/>
      <c r="S92" s="225"/>
    </row>
    <row r="93" spans="1:19" ht="15" customHeight="1" x14ac:dyDescent="0.25">
      <c r="A93" s="34">
        <f t="shared" si="4"/>
        <v>89</v>
      </c>
      <c r="B93" s="241">
        <v>40660015</v>
      </c>
      <c r="C93" s="241" t="s">
        <v>1579</v>
      </c>
      <c r="D93" s="242" t="s">
        <v>1563</v>
      </c>
      <c r="E93" s="242" t="s">
        <v>1777</v>
      </c>
      <c r="F93" s="243" t="s">
        <v>1580</v>
      </c>
      <c r="G93" s="225">
        <v>21</v>
      </c>
      <c r="H93" s="225"/>
      <c r="I93" s="225"/>
      <c r="J93" s="225"/>
      <c r="K93" s="225"/>
      <c r="L93" s="225">
        <f t="shared" si="3"/>
        <v>21</v>
      </c>
      <c r="M93" s="225"/>
      <c r="N93" s="225">
        <v>21</v>
      </c>
      <c r="O93" s="244"/>
      <c r="P93" s="198"/>
      <c r="Q93" s="225"/>
      <c r="R93" s="225"/>
      <c r="S93" s="225"/>
    </row>
    <row r="94" spans="1:19" ht="15" customHeight="1" x14ac:dyDescent="0.25">
      <c r="A94" s="34">
        <f t="shared" si="4"/>
        <v>90</v>
      </c>
      <c r="B94" s="241">
        <v>40668511</v>
      </c>
      <c r="C94" s="241" t="s">
        <v>1581</v>
      </c>
      <c r="D94" s="242" t="s">
        <v>1563</v>
      </c>
      <c r="E94" s="242" t="s">
        <v>1582</v>
      </c>
      <c r="F94" s="243" t="s">
        <v>1433</v>
      </c>
      <c r="G94" s="225">
        <v>16</v>
      </c>
      <c r="H94" s="225"/>
      <c r="I94" s="225"/>
      <c r="J94" s="225"/>
      <c r="K94" s="225"/>
      <c r="L94" s="225">
        <f t="shared" si="3"/>
        <v>16</v>
      </c>
      <c r="M94" s="225"/>
      <c r="N94" s="225">
        <v>16</v>
      </c>
      <c r="O94" s="244"/>
      <c r="P94" s="198"/>
      <c r="Q94" s="225"/>
      <c r="R94" s="225"/>
      <c r="S94" s="225"/>
    </row>
    <row r="95" spans="1:19" ht="15" customHeight="1" x14ac:dyDescent="0.25">
      <c r="A95" s="34">
        <f t="shared" si="4"/>
        <v>91</v>
      </c>
      <c r="B95" s="241">
        <v>40668512</v>
      </c>
      <c r="C95" s="241" t="s">
        <v>1583</v>
      </c>
      <c r="D95" s="242" t="s">
        <v>1563</v>
      </c>
      <c r="E95" s="242" t="s">
        <v>1584</v>
      </c>
      <c r="F95" s="243" t="s">
        <v>1433</v>
      </c>
      <c r="G95" s="225">
        <v>5</v>
      </c>
      <c r="H95" s="225"/>
      <c r="I95" s="225"/>
      <c r="J95" s="225"/>
      <c r="K95" s="225"/>
      <c r="L95" s="225">
        <f t="shared" si="3"/>
        <v>5</v>
      </c>
      <c r="M95" s="225">
        <f>SUM(L85:L95)</f>
        <v>103</v>
      </c>
      <c r="N95" s="233"/>
      <c r="O95" s="244"/>
      <c r="P95" s="198"/>
      <c r="Q95" s="233"/>
      <c r="R95" s="233"/>
      <c r="S95" s="233"/>
    </row>
    <row r="96" spans="1:19" ht="15" customHeight="1" x14ac:dyDescent="0.25">
      <c r="A96" s="34">
        <f t="shared" si="4"/>
        <v>92</v>
      </c>
      <c r="B96" s="241">
        <v>30670001</v>
      </c>
      <c r="C96" s="241" t="s">
        <v>1585</v>
      </c>
      <c r="D96" s="242" t="s">
        <v>1586</v>
      </c>
      <c r="E96" s="242" t="s">
        <v>1587</v>
      </c>
      <c r="F96" s="243" t="s">
        <v>1346</v>
      </c>
      <c r="G96" s="225">
        <v>7</v>
      </c>
      <c r="H96" s="225"/>
      <c r="I96" s="225"/>
      <c r="J96" s="225"/>
      <c r="K96" s="225"/>
      <c r="L96" s="225">
        <f t="shared" si="3"/>
        <v>7</v>
      </c>
      <c r="M96" s="225">
        <f>L96</f>
        <v>7</v>
      </c>
      <c r="N96" s="225">
        <v>7</v>
      </c>
      <c r="O96" s="244"/>
      <c r="P96" s="198"/>
      <c r="Q96" s="225">
        <v>1</v>
      </c>
      <c r="R96" s="225"/>
      <c r="S96" s="225" t="s">
        <v>1634</v>
      </c>
    </row>
    <row r="97" spans="1:19" ht="15" customHeight="1" x14ac:dyDescent="0.25">
      <c r="A97" s="34">
        <f t="shared" si="4"/>
        <v>93</v>
      </c>
      <c r="B97" s="241">
        <v>40710001</v>
      </c>
      <c r="C97" s="241" t="s">
        <v>1588</v>
      </c>
      <c r="D97" s="242" t="s">
        <v>1589</v>
      </c>
      <c r="E97" s="242" t="s">
        <v>1590</v>
      </c>
      <c r="F97" s="243" t="s">
        <v>1324</v>
      </c>
      <c r="G97" s="225">
        <v>11</v>
      </c>
      <c r="H97" s="225"/>
      <c r="I97" s="225"/>
      <c r="J97" s="225"/>
      <c r="K97" s="225"/>
      <c r="L97" s="225">
        <f t="shared" si="3"/>
        <v>11</v>
      </c>
      <c r="M97" s="225"/>
      <c r="N97" s="225">
        <v>1</v>
      </c>
      <c r="O97" s="244"/>
      <c r="P97" s="198"/>
      <c r="Q97" s="225">
        <v>2</v>
      </c>
      <c r="R97" s="225"/>
      <c r="S97" s="225" t="s">
        <v>1664</v>
      </c>
    </row>
    <row r="98" spans="1:19" ht="15" customHeight="1" x14ac:dyDescent="0.25">
      <c r="A98" s="34">
        <f t="shared" si="4"/>
        <v>94</v>
      </c>
      <c r="B98" s="241">
        <v>40710002</v>
      </c>
      <c r="C98" s="241" t="s">
        <v>1591</v>
      </c>
      <c r="D98" s="242" t="s">
        <v>1589</v>
      </c>
      <c r="E98" s="242" t="s">
        <v>1592</v>
      </c>
      <c r="F98" s="243" t="s">
        <v>1346</v>
      </c>
      <c r="G98" s="225">
        <v>5</v>
      </c>
      <c r="H98" s="225"/>
      <c r="I98" s="225"/>
      <c r="J98" s="225"/>
      <c r="K98" s="225"/>
      <c r="L98" s="225">
        <f t="shared" si="3"/>
        <v>5</v>
      </c>
      <c r="M98" s="225">
        <f>SUM(L97:L98)</f>
        <v>16</v>
      </c>
      <c r="N98" s="233"/>
      <c r="O98" s="244"/>
      <c r="P98" s="198"/>
      <c r="Q98" s="244">
        <v>2</v>
      </c>
      <c r="R98" s="233"/>
      <c r="S98" s="225" t="s">
        <v>1664</v>
      </c>
    </row>
    <row r="99" spans="1:19" ht="15" customHeight="1" x14ac:dyDescent="0.25">
      <c r="A99" s="34">
        <f t="shared" si="4"/>
        <v>95</v>
      </c>
      <c r="B99" s="241">
        <v>40720002</v>
      </c>
      <c r="C99" s="241" t="s">
        <v>1593</v>
      </c>
      <c r="D99" s="242" t="s">
        <v>1594</v>
      </c>
      <c r="E99" s="242" t="s">
        <v>1595</v>
      </c>
      <c r="F99" s="243" t="s">
        <v>1596</v>
      </c>
      <c r="G99" s="225">
        <v>6</v>
      </c>
      <c r="H99" s="225"/>
      <c r="I99" s="225"/>
      <c r="J99" s="225"/>
      <c r="K99" s="225"/>
      <c r="L99" s="225">
        <f t="shared" si="3"/>
        <v>6</v>
      </c>
      <c r="M99" s="225"/>
      <c r="N99" s="225"/>
      <c r="O99" s="244">
        <v>2</v>
      </c>
      <c r="P99" s="198"/>
      <c r="Q99" s="225"/>
      <c r="R99" s="225"/>
      <c r="S99" s="225"/>
    </row>
    <row r="100" spans="1:19" ht="15" customHeight="1" x14ac:dyDescent="0.25">
      <c r="A100" s="34">
        <f t="shared" si="4"/>
        <v>96</v>
      </c>
      <c r="B100" s="241">
        <v>40720003</v>
      </c>
      <c r="C100" s="241" t="s">
        <v>1597</v>
      </c>
      <c r="D100" s="242" t="s">
        <v>1594</v>
      </c>
      <c r="E100" s="242" t="s">
        <v>1598</v>
      </c>
      <c r="F100" s="243" t="s">
        <v>1443</v>
      </c>
      <c r="G100" s="225">
        <v>7</v>
      </c>
      <c r="H100" s="225"/>
      <c r="I100" s="225"/>
      <c r="J100" s="225"/>
      <c r="K100" s="225"/>
      <c r="L100" s="225">
        <f t="shared" si="3"/>
        <v>7</v>
      </c>
      <c r="M100" s="225"/>
      <c r="N100" s="233"/>
      <c r="O100" s="244"/>
      <c r="P100" s="198"/>
      <c r="Q100" s="233"/>
      <c r="R100" s="233"/>
      <c r="S100" s="198" t="s">
        <v>1665</v>
      </c>
    </row>
    <row r="101" spans="1:19" ht="15" customHeight="1" x14ac:dyDescent="0.25">
      <c r="A101" s="34">
        <f t="shared" si="4"/>
        <v>97</v>
      </c>
      <c r="B101" s="241">
        <v>40720004</v>
      </c>
      <c r="C101" s="241" t="s">
        <v>1599</v>
      </c>
      <c r="D101" s="242" t="s">
        <v>1594</v>
      </c>
      <c r="E101" s="242" t="s">
        <v>1796</v>
      </c>
      <c r="F101" s="243" t="s">
        <v>1443</v>
      </c>
      <c r="G101" s="225">
        <v>6</v>
      </c>
      <c r="H101" s="225"/>
      <c r="I101" s="225"/>
      <c r="J101" s="225"/>
      <c r="K101" s="225"/>
      <c r="L101" s="225">
        <f t="shared" si="3"/>
        <v>6</v>
      </c>
      <c r="M101" s="225"/>
      <c r="N101" s="225"/>
      <c r="O101" s="244">
        <v>6</v>
      </c>
      <c r="P101" s="198"/>
      <c r="Q101" s="225"/>
      <c r="R101" s="225"/>
      <c r="S101" s="225"/>
    </row>
    <row r="102" spans="1:19" ht="15" customHeight="1" x14ac:dyDescent="0.25">
      <c r="A102" s="34">
        <f t="shared" si="4"/>
        <v>98</v>
      </c>
      <c r="B102" s="241">
        <v>40720005</v>
      </c>
      <c r="C102" s="241" t="s">
        <v>1600</v>
      </c>
      <c r="D102" s="242" t="s">
        <v>1594</v>
      </c>
      <c r="E102" s="242" t="s">
        <v>1795</v>
      </c>
      <c r="F102" s="243" t="s">
        <v>1601</v>
      </c>
      <c r="G102" s="225">
        <v>6</v>
      </c>
      <c r="H102" s="225"/>
      <c r="I102" s="225"/>
      <c r="J102" s="225"/>
      <c r="K102" s="225"/>
      <c r="L102" s="225">
        <f t="shared" si="3"/>
        <v>6</v>
      </c>
      <c r="M102" s="225">
        <f>SUM(L99:L102)</f>
        <v>25</v>
      </c>
      <c r="N102" s="225">
        <v>1</v>
      </c>
      <c r="O102" s="244">
        <v>5</v>
      </c>
      <c r="P102" s="198"/>
      <c r="Q102" s="225"/>
      <c r="R102" s="225"/>
      <c r="S102" s="225"/>
    </row>
    <row r="103" spans="1:19" ht="15" customHeight="1" x14ac:dyDescent="0.25">
      <c r="A103" s="34">
        <f t="shared" si="4"/>
        <v>99</v>
      </c>
      <c r="B103" s="250">
        <v>40730001</v>
      </c>
      <c r="C103" s="250" t="s">
        <v>1602</v>
      </c>
      <c r="D103" s="251" t="s">
        <v>1603</v>
      </c>
      <c r="E103" s="251" t="s">
        <v>1604</v>
      </c>
      <c r="F103" s="252" t="s">
        <v>1346</v>
      </c>
      <c r="G103" s="229">
        <v>5</v>
      </c>
      <c r="H103" s="229"/>
      <c r="I103" s="229"/>
      <c r="J103" s="229"/>
      <c r="K103" s="229"/>
      <c r="L103" s="229">
        <f t="shared" si="3"/>
        <v>5</v>
      </c>
      <c r="M103" s="229">
        <f>L103</f>
        <v>5</v>
      </c>
      <c r="N103" s="256"/>
      <c r="O103" s="257"/>
      <c r="P103" s="231"/>
      <c r="Q103" s="257">
        <v>1</v>
      </c>
      <c r="R103" s="256"/>
      <c r="S103" s="225" t="s">
        <v>1634</v>
      </c>
    </row>
    <row r="104" spans="1:19" ht="24.75" customHeight="1" x14ac:dyDescent="0.25">
      <c r="G104" s="109">
        <f>SUM(G5:G103)</f>
        <v>691</v>
      </c>
      <c r="H104" s="109">
        <f t="shared" ref="H104:I104" si="5">SUM(H5:H103)</f>
        <v>0</v>
      </c>
      <c r="I104" s="109">
        <f t="shared" si="5"/>
        <v>19</v>
      </c>
      <c r="J104" s="109">
        <f>SUM(J5:J103)</f>
        <v>2</v>
      </c>
      <c r="K104" s="109">
        <f t="shared" ref="K104:M104" si="6">SUM(K5:K103)</f>
        <v>0</v>
      </c>
      <c r="L104" s="109">
        <f t="shared" si="6"/>
        <v>712</v>
      </c>
      <c r="M104" s="109">
        <f t="shared" si="6"/>
        <v>712</v>
      </c>
      <c r="N104" s="109">
        <f>SUM(N5:N103)</f>
        <v>453</v>
      </c>
      <c r="O104" s="109">
        <f t="shared" ref="O104:R104" si="7">SUM(O5:O103)</f>
        <v>105</v>
      </c>
      <c r="P104" s="109">
        <f t="shared" si="7"/>
        <v>0</v>
      </c>
      <c r="Q104" s="109">
        <f t="shared" si="7"/>
        <v>20</v>
      </c>
      <c r="R104" s="109">
        <f t="shared" si="7"/>
        <v>0</v>
      </c>
      <c r="S104" s="109"/>
    </row>
    <row r="105" spans="1:19" ht="25.5" customHeight="1" x14ac:dyDescent="0.25">
      <c r="H105" s="43"/>
      <c r="I105" s="44"/>
      <c r="N105" s="36"/>
      <c r="O105" s="36"/>
      <c r="R105" s="42"/>
      <c r="S105" s="42"/>
    </row>
  </sheetData>
  <mergeCells count="1">
    <mergeCell ref="D3:E3"/>
  </mergeCells>
  <phoneticPr fontId="30" type="noConversion"/>
  <pageMargins left="0.51181102362204722" right="0.51181102362204722" top="0.74803149606299213" bottom="0.74803149606299213" header="0.31496062992125984" footer="0.31496062992125984"/>
  <pageSetup paperSize="8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5343DE285E0B429D03E0E3B6922A58" ma:contentTypeVersion="2" ma:contentTypeDescription="Create a new document." ma:contentTypeScope="" ma:versionID="19865e2898e5f8f01f0cfc857b4aa4c1">
  <xsd:schema xmlns:xsd="http://www.w3.org/2001/XMLSchema" xmlns:xs="http://www.w3.org/2001/XMLSchema" xmlns:p="http://schemas.microsoft.com/office/2006/metadata/properties" xmlns:ns3="1ec28e16-a386-4704-9d39-919372716732" targetNamespace="http://schemas.microsoft.com/office/2006/metadata/properties" ma:root="true" ma:fieldsID="b065c04420a0704c2bebf97b3408ef0f" ns3:_="">
    <xsd:import namespace="1ec28e16-a386-4704-9d39-9193727167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28e16-a386-4704-9d39-9193727167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A26CDD-353D-428C-8F92-314BE15A1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c28e16-a386-4704-9d39-9193727167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D72795-CBF9-4AE5-B8C4-639E542589A7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1ec28e16-a386-4704-9d39-919372716732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900E238-450E-4C91-82BA-2130D2FD4F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8</vt:i4>
      </vt:variant>
    </vt:vector>
  </HeadingPairs>
  <TitlesOfParts>
    <vt:vector size="15" baseType="lpstr">
      <vt:lpstr>Copertina</vt:lpstr>
      <vt:lpstr>Bg capoluogo</vt:lpstr>
      <vt:lpstr>BG provincia</vt:lpstr>
      <vt:lpstr>LC capoluogo</vt:lpstr>
      <vt:lpstr>LC provincia</vt:lpstr>
      <vt:lpstr>SO capoluogo</vt:lpstr>
      <vt:lpstr>SO provincia</vt:lpstr>
      <vt:lpstr>'Bg capoluogo'!Area_stampa</vt:lpstr>
      <vt:lpstr>'BG provincia'!Area_stampa</vt:lpstr>
      <vt:lpstr>'Bg capoluogo'!Titoli_stampa</vt:lpstr>
      <vt:lpstr>'BG provincia'!Titoli_stampa</vt:lpstr>
      <vt:lpstr>'LC capoluogo'!Titoli_stampa</vt:lpstr>
      <vt:lpstr>'LC provincia'!Titoli_stampa</vt:lpstr>
      <vt:lpstr>'SO capoluogo'!Titoli_stampa</vt:lpstr>
      <vt:lpstr>'SO provincia'!Titoli_stampa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Bettinelli</dc:creator>
  <cp:lastModifiedBy>Anna Bettinelli</cp:lastModifiedBy>
  <cp:lastPrinted>2023-02-16T13:01:32Z</cp:lastPrinted>
  <dcterms:created xsi:type="dcterms:W3CDTF">2020-10-26T08:56:59Z</dcterms:created>
  <dcterms:modified xsi:type="dcterms:W3CDTF">2025-06-03T12:08:16Z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0x010100895343DE285E0B429D03E0E3B6922A58</vt:lpwstr>
  </property>
</Properties>
</file>